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metadata.xml" ContentType="application/vnd.openxmlformats-officedocument.spreadsheetml.sheetMetadata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3 - Баланс труда_2016" sheetId="2" r:id="rId3"/>
  </sheets>
  <definedNames>
    <definedName name="_xlnm.Print_Area">#REF!</definedName>
  </definedNames>
  <calcPr calcId="0" iterate="0" iterateCount="100" iterateDelta="0.001"/>
</workbook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<sst xmlns="http://schemas.openxmlformats.org/spreadsheetml/2006/main" count="409" uniqueCount="99">
  <si>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</si>
  <si>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</si>
  <si>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</si>
  <si>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</si>
  <si>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</si>
  <si>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</si>
  <si>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</si>
  <si>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</si>
  <si>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</si>
  <si>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</si>
  <si>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</si>
  <si>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</si>
  <si>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</si>
  <si>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</si>
  <si>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</si>
  <si>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</si>
  <si>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</si>
  <si>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</si>
  <si>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</si>
  <si>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</si>
  <si>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</si>
  <si>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</si>
  <si>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</si>
  <si>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</si>
  <si>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</si>
  <si>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</si>
  <si>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</si>
  <si>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</si>
  <si>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</si>
  <si>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</si>
  <si>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</si>
  <si>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</si>
  <si>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</si>
  <si>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</si>
  <si>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</si>
  <si>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</si>
  <si>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</si>
  <si>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</si>
  <si>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</si>
  <si>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</si>
  <si>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</si>
  <si>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</si>
  <si>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</si>
  <si>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</si>
  <si>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</si>
  <si>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</si>
  <si>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</si>
  <si>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</si>
  <si>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</si>
  <si>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</si>
  <si>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</si>
  <si>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</si>
  <si>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</si>
  <si>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</si>
  <si>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</si>
  <si>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</si>
  <si>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</si>
  <si>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</si>
  <si>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</si>
  <si>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</si>
  <si>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</si>
  <si>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</si>
  <si>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</si>
  <si>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</si>
  <si>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</si>
  <si>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</si>
  <si>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</si>
  <si>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</si>
  <si>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</si>
  <si>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</si>
  <si>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</si>
  <si>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</si>
  <si>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</si>
  <si>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</si>
  <si>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</si>
  <si>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</si>
  <si>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</si>
  <si>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</si>
  <si>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</si>
  <si>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</si>
  <si>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</si>
  <si>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</si>
  <si>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</si>
  <si>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</si>
  <si>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</si>
  <si>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</si>
  <si>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</si>
  <si>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</si>
  <si>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</si>
  <si>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</si>
  <si>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</si>
  <si>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</si>
  <si>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</si>
  <si>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</si>
  <si>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</si>
  <si>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charset val="204"/>
        <color rgb="FFFF0000"/>
        <i/>
        <rFont val="Arial Cyr"/>
        <sz val="7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</si>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</sst>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#,##0.0"/>
    <numFmt numFmtId="178" formatCode="#,##0.0;\-#,##0.0"/>
  </numFmts>
  <fonts count="19">
    <font>
      <sz val="8.25"/>
      <color rgb="FF000000"/>
      <name val="Tahoma"/>
    </font>
    <font>
      <sz val="8.25"/>
      <color auto="1"/>
      <name val="Tahoma"/>
    </font>
    <font>
      <sz val="10"/>
      <color auto="1"/>
      <name val="Arial Cyr"/>
    </font>
    <font>
      <i/>
      <sz val="8"/>
      <color auto="1"/>
      <name val="Arial"/>
    </font>
    <font>
      <sz val="7"/>
      <color auto="1"/>
      <name val="Arial"/>
    </font>
    <font>
      <sz val="8"/>
      <color auto="1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7"/>
      <color auto="1"/>
      <name val="Arial Cyr"/>
    </font>
    <font>
      <i/>
      <sz val="8"/>
      <color auto="1"/>
      <name val="Arial Cyr"/>
    </font>
    <font>
      <b/>
      <sz val="7"/>
      <color rgb="FFFF0000"/>
      <name val="Arial"/>
    </font>
    <font>
      <sz val="8"/>
      <color auto="1"/>
      <name val="Arial Cyr"/>
    </font>
    <font>
      <i/>
      <sz val="7"/>
      <color auto="1"/>
      <name val="Arial"/>
    </font>
    <font>
      <b/>
      <sz val="7"/>
      <color auto="1"/>
      <name val="Arial"/>
    </font>
    <font>
      <b/>
      <sz val="8"/>
      <color auto="1"/>
      <name val="Arial"/>
    </font>
    <font>
      <sz val="8"/>
      <color rgb="FF000000"/>
      <name val="Arial"/>
    </font>
    <font>
      <i/>
      <sz val="8"/>
      <color rgb="FF000000"/>
      <name val="Arial"/>
    </font>
    <font>
      <b/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8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1">
    <border>
      <left/>
      <right/>
      <top/>
      <bottom/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/>
      <top/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2">
    <xf numFmtId="0" fontId="0" fillId="0" borderId="0">
      <protection locked="0"/>
    </xf>
    <xf numFmtId="0" fontId="2" fillId="0" borderId="0"/>
  </cellStyleXfs>
  <cellXfs count="180">
    <xf numFmtId="0" fontId="1" fillId="0" borderId="0" xfId="0" applyFont="1">
      <protection locked="0"/>
    </xf>
    <xf numFmtId="0" fontId="0" fillId="0" borderId="0" xfId="0" applyFont="1">
      <protection locked="0"/>
    </xf>
    <xf numFmtId="0" fontId="2" fillId="0" borderId="0" xfId="1" applyFont="1"/>
    <xf numFmtId="0" fontId="1" fillId="0" borderId="0" xfId="0" applyFont="1">
      <alignment vertical="top" wrapText="1"/>
      <protection locked="0"/>
    </xf>
    <xf numFmtId="0" fontId="1" fillId="0" borderId="0" xfId="0" applyFont="1">
      <alignment vertical="top"/>
      <protection locked="0"/>
    </xf>
    <xf numFmtId="0" fontId="3" fillId="0" borderId="0" xfId="0" applyFont="1"/>
    <xf numFmtId="0" fontId="4" fillId="0" borderId="1" xfId="0" applyFont="1" applyBorder="1">
      <alignment horizontal="center" vertical="center" wrapText="1"/>
    </xf>
    <xf numFmtId="0" fontId="4" fillId="0" borderId="2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5" fillId="0" borderId="0" xfId="0" applyFont="1">
      <alignment horizontal="left" vertical="center"/>
    </xf>
    <xf numFmtId="0" fontId="4" fillId="0" borderId="0" xfId="0" applyFont="1"/>
    <xf numFmtId="0" fontId="1" fillId="0" borderId="0" xfId="0" applyFont="1"/>
    <xf numFmtId="3" fontId="6" fillId="0" borderId="4" xfId="0" applyFont="1" applyBorder="1" applyNumberFormat="1">
      <alignment horizontal="center" vertical="top"/>
    </xf>
    <xf numFmtId="3" fontId="6" fillId="0" borderId="5" xfId="0" applyFont="1" applyBorder="1" applyNumberFormat="1">
      <alignment horizontal="center" vertical="top"/>
    </xf>
    <xf numFmtId="3" fontId="6" fillId="0" borderId="6" xfId="0" applyFont="1" applyBorder="1" applyNumberFormat="1">
      <alignment horizontal="center" vertical="top"/>
    </xf>
    <xf numFmtId="3" fontId="6" fillId="2" borderId="4" xfId="0" applyFont="1" applyFill="1" applyBorder="1" applyNumberFormat="1">
      <alignment horizontal="center" vertical="top"/>
      <protection locked="0"/>
    </xf>
    <xf numFmtId="3" fontId="6" fillId="2" borderId="5" xfId="0" applyFont="1" applyFill="1" applyBorder="1" applyNumberFormat="1">
      <alignment horizontal="center" vertical="top"/>
      <protection locked="0"/>
    </xf>
    <xf numFmtId="3" fontId="6" fillId="2" borderId="6" xfId="0" applyFont="1" applyFill="1" applyBorder="1" applyNumberFormat="1">
      <alignment horizontal="center" vertical="top"/>
      <protection locked="0"/>
    </xf>
    <xf numFmtId="3" fontId="7" fillId="0" borderId="5" xfId="0" applyFont="1" applyBorder="1" applyNumberFormat="1">
      <alignment horizontal="center" vertical="top"/>
    </xf>
    <xf numFmtId="3" fontId="7" fillId="2" borderId="5" xfId="0" applyFont="1" applyFill="1" applyBorder="1" applyNumberFormat="1">
      <alignment horizontal="center" vertical="top"/>
      <protection locked="0"/>
    </xf>
    <xf numFmtId="3" fontId="8" fillId="0" borderId="4" xfId="0" applyFont="1" applyBorder="1" applyNumberFormat="1">
      <alignment horizontal="center" vertical="top"/>
    </xf>
    <xf numFmtId="3" fontId="8" fillId="0" borderId="5" xfId="0" applyFont="1" applyBorder="1" applyNumberFormat="1">
      <alignment horizontal="center" vertical="top"/>
    </xf>
    <xf numFmtId="3" fontId="8" fillId="0" borderId="6" xfId="0" applyFont="1" applyBorder="1" applyNumberFormat="1">
      <alignment horizontal="center" vertical="top"/>
    </xf>
    <xf numFmtId="178" fontId="8" fillId="0" borderId="4" xfId="0" applyFont="1" applyBorder="1" applyNumberFormat="1">
      <alignment horizontal="center" vertical="top"/>
    </xf>
    <xf numFmtId="178" fontId="8" fillId="0" borderId="5" xfId="0" applyFont="1" applyBorder="1" applyNumberFormat="1">
      <alignment horizontal="center" vertical="top"/>
    </xf>
    <xf numFmtId="178" fontId="8" fillId="0" borderId="6" xfId="0" applyFont="1" applyBorder="1" applyNumberFormat="1">
      <alignment horizontal="center" vertical="top"/>
    </xf>
    <xf numFmtId="1" fontId="8" fillId="2" borderId="7" xfId="0" applyFont="1" applyFill="1" applyBorder="1" applyNumberFormat="1">
      <alignment horizontal="center" vertical="top"/>
      <protection locked="0"/>
    </xf>
    <xf numFmtId="0" fontId="6" fillId="0" borderId="0" xfId="0" applyFont="1">
      <alignment horizontal="center" vertical="top"/>
    </xf>
    <xf numFmtId="0" fontId="5" fillId="0" borderId="0" xfId="0" applyFont="1">
      <alignment horizontal="center" vertical="top"/>
    </xf>
    <xf numFmtId="0" fontId="9" fillId="3" borderId="4" xfId="0" applyFont="1" applyFill="1" applyBorder="1">
      <alignment horizontal="left" vertical="center" wrapText="1" shrinkToFit="1"/>
    </xf>
    <xf numFmtId="0" fontId="9" fillId="3" borderId="2" xfId="0" applyFont="1" applyFill="1" applyBorder="1">
      <alignment horizontal="center" vertical="center" wrapText="1" shrinkToFit="1"/>
    </xf>
    <xf numFmtId="177" fontId="10" fillId="3" borderId="8" xfId="0" applyFont="1" applyFill="1" applyBorder="1" applyNumberFormat="1">
      <alignment horizontal="center" vertical="top" wrapText="1"/>
    </xf>
    <xf numFmtId="177" fontId="10" fillId="3" borderId="9" xfId="0" applyFont="1" applyFill="1" applyBorder="1" applyNumberFormat="1">
      <alignment horizontal="center" vertical="top" wrapText="1"/>
    </xf>
    <xf numFmtId="0" fontId="5" fillId="0" borderId="10" xfId="0" applyFont="1" applyBorder="1">
      <alignment horizontal="center" vertical="center" wrapText="1"/>
    </xf>
    <xf numFmtId="0" fontId="5" fillId="0" borderId="11" xfId="0" applyFont="1" applyBorder="1">
      <alignment horizontal="center" vertical="center" wrapText="1"/>
    </xf>
    <xf numFmtId="0" fontId="5" fillId="0" borderId="12" xfId="0" applyFont="1" applyBorder="1">
      <alignment horizontal="center" vertical="center" wrapText="1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 wrapText="1"/>
    </xf>
    <xf numFmtId="0" fontId="11" fillId="4" borderId="15" xfId="1" applyFont="1" applyFill="1" applyBorder="1">
      <alignment vertical="top" wrapText="1"/>
      <protection locked="0"/>
    </xf>
    <xf numFmtId="177" fontId="12" fillId="0" borderId="16" xfId="0" applyFont="1" applyBorder="1" applyNumberFormat="1">
      <alignment horizontal="center" vertical="top" wrapText="1"/>
    </xf>
    <xf numFmtId="177" fontId="12" fillId="0" borderId="4" xfId="0" applyFont="1" applyBorder="1" applyNumberFormat="1">
      <alignment horizontal="center" vertical="top" wrapText="1"/>
    </xf>
    <xf numFmtId="177" fontId="12" fillId="0" borderId="6" xfId="0" applyFont="1" applyBorder="1" applyNumberFormat="1">
      <alignment horizontal="center" vertical="top" wrapText="1"/>
    </xf>
    <xf numFmtId="177" fontId="12" fillId="0" borderId="8" xfId="0" applyFont="1" applyBorder="1" applyNumberFormat="1">
      <alignment horizontal="center" vertical="top" wrapText="1"/>
    </xf>
    <xf numFmtId="177" fontId="12" fillId="0" borderId="17" xfId="0" applyFont="1" applyBorder="1" applyNumberFormat="1">
      <alignment horizontal="center" vertical="top" wrapText="1"/>
    </xf>
    <xf numFmtId="3" fontId="6" fillId="0" borderId="5" xfId="0" applyFont="1" applyBorder="1" applyNumberFormat="1">
      <alignment horizontal="center" vertical="top"/>
      <protection locked="0"/>
    </xf>
    <xf numFmtId="0" fontId="4" fillId="0" borderId="18" xfId="0" applyFont="1" applyBorder="1">
      <alignment horizontal="left" vertical="center" wrapText="1"/>
    </xf>
    <xf numFmtId="2" fontId="5" fillId="5" borderId="2" xfId="0" applyFont="1" applyFill="1" applyBorder="1" applyNumberFormat="1">
      <alignment horizontal="center" vertical="top"/>
      <protection locked="0"/>
    </xf>
    <xf numFmtId="0" fontId="4" fillId="0" borderId="2" xfId="0" applyFont="1" applyBorder="1">
      <alignment horizontal="left" vertical="center" wrapText="1"/>
    </xf>
    <xf numFmtId="0" fontId="13" fillId="0" borderId="2" xfId="0" applyFont="1" applyBorder="1">
      <alignment horizontal="left" vertical="center" wrapText="1"/>
    </xf>
    <xf numFmtId="0" fontId="14" fillId="0" borderId="2" xfId="0" applyFont="1" applyBorder="1">
      <alignment horizontal="left" vertical="center" wrapText="1"/>
    </xf>
    <xf numFmtId="0" fontId="14" fillId="0" borderId="3" xfId="0" applyFont="1" applyBorder="1">
      <alignment horizontal="left" vertical="center" wrapText="1"/>
    </xf>
    <xf numFmtId="2" fontId="5" fillId="5" borderId="3" xfId="0" applyFont="1" applyFill="1" applyBorder="1" applyNumberFormat="1">
      <alignment horizontal="center" vertical="top"/>
      <protection locked="0"/>
    </xf>
    <xf numFmtId="178" fontId="3" fillId="0" borderId="2" xfId="0" applyFont="1" applyBorder="1" applyNumberFormat="1">
      <alignment horizontal="center" vertical="top" wrapText="1"/>
      <protection locked="0"/>
    </xf>
    <xf numFmtId="0" fontId="9" fillId="3" borderId="19" xfId="0" applyFont="1" applyFill="1" applyBorder="1">
      <alignment horizontal="left" vertical="center" wrapText="1" shrinkToFit="1"/>
    </xf>
    <xf numFmtId="0" fontId="9" fillId="3" borderId="3" xfId="0" applyFont="1" applyFill="1" applyBorder="1">
      <alignment horizontal="center" vertical="center" wrapText="1" shrinkToFit="1"/>
    </xf>
    <xf numFmtId="177" fontId="10" fillId="3" borderId="20" xfId="0" applyFont="1" applyFill="1" applyBorder="1" applyNumberFormat="1">
      <alignment horizontal="center" vertical="top" wrapText="1"/>
    </xf>
    <xf numFmtId="177" fontId="10" fillId="3" borderId="21" xfId="0" applyFont="1" applyFill="1" applyBorder="1" applyNumberFormat="1">
      <alignment horizontal="center" vertical="top" wrapText="1"/>
    </xf>
    <xf numFmtId="177" fontId="12" fillId="0" borderId="22" xfId="0" applyFont="1" applyBorder="1" applyNumberFormat="1">
      <alignment horizontal="center" vertical="top" wrapText="1"/>
    </xf>
    <xf numFmtId="178" fontId="3" fillId="0" borderId="3" xfId="0" applyFont="1" applyBorder="1" applyNumberFormat="1">
      <alignment horizontal="center" vertical="top" wrapText="1"/>
      <protection locked="0"/>
    </xf>
    <xf numFmtId="3" fontId="6" fillId="0" borderId="23" xfId="0" applyFont="1" applyBorder="1" applyNumberFormat="1">
      <alignment horizontal="center" vertical="top"/>
    </xf>
    <xf numFmtId="3" fontId="6" fillId="2" borderId="23" xfId="0" applyFont="1" applyFill="1" applyBorder="1" applyNumberFormat="1">
      <alignment horizontal="center" vertical="top"/>
      <protection locked="0"/>
    </xf>
    <xf numFmtId="0" fontId="15" fillId="0" borderId="24" xfId="0" applyFont="1" applyBorder="1">
      <alignment horizontal="left" vertical="center"/>
    </xf>
    <xf numFmtId="0" fontId="15" fillId="0" borderId="24" xfId="0" applyFont="1" applyBorder="1">
      <alignment vertical="center"/>
    </xf>
    <xf numFmtId="0" fontId="14" fillId="6" borderId="25" xfId="0" applyFont="1" applyFill="1" applyBorder="1">
      <alignment horizontal="left" vertical="center" wrapText="1"/>
    </xf>
    <xf numFmtId="0" fontId="4" fillId="6" borderId="15" xfId="0" applyFont="1" applyFill="1" applyBorder="1">
      <alignment horizontal="center" vertical="center" wrapText="1"/>
    </xf>
    <xf numFmtId="0" fontId="4" fillId="0" borderId="26" xfId="0" applyFont="1" applyBorder="1">
      <alignment horizontal="left" vertical="center" wrapText="1"/>
    </xf>
    <xf numFmtId="0" fontId="8" fillId="0" borderId="27" xfId="0" applyFont="1" applyBorder="1">
      <alignment horizontal="center" vertical="top"/>
    </xf>
    <xf numFmtId="0" fontId="8" fillId="0" borderId="28" xfId="0" applyFont="1" applyBorder="1">
      <alignment horizontal="center" vertical="top"/>
    </xf>
    <xf numFmtId="0" fontId="8" fillId="0" borderId="29" xfId="0" applyFont="1" applyBorder="1">
      <alignment horizontal="center" vertical="top"/>
    </xf>
    <xf numFmtId="3" fontId="8" fillId="6" borderId="30" xfId="0" applyFont="1" applyFill="1" applyBorder="1" applyNumberFormat="1">
      <alignment horizontal="center" vertical="top"/>
    </xf>
    <xf numFmtId="3" fontId="8" fillId="6" borderId="9" xfId="0" applyFont="1" applyFill="1" applyBorder="1" applyNumberFormat="1">
      <alignment horizontal="center" vertical="top"/>
    </xf>
    <xf numFmtId="3" fontId="8" fillId="6" borderId="31" xfId="0" applyFont="1" applyFill="1" applyBorder="1" applyNumberFormat="1">
      <alignment horizontal="center" vertical="top"/>
    </xf>
    <xf numFmtId="3" fontId="8" fillId="6" borderId="10" xfId="0" applyFont="1" applyFill="1" applyBorder="1" applyNumberFormat="1">
      <alignment horizontal="center" vertical="top"/>
    </xf>
    <xf numFmtId="3" fontId="8" fillId="6" borderId="11" xfId="0" applyFont="1" applyFill="1" applyBorder="1" applyNumberFormat="1">
      <alignment horizontal="center" vertical="top"/>
    </xf>
    <xf numFmtId="3" fontId="8" fillId="6" borderId="12" xfId="0" applyFont="1" applyFill="1" applyBorder="1" applyNumberFormat="1">
      <alignment horizontal="center" vertical="top"/>
    </xf>
    <xf numFmtId="3" fontId="6" fillId="0" borderId="4" xfId="0" applyFont="1" applyBorder="1" applyNumberFormat="1">
      <alignment horizontal="center" vertical="top"/>
      <protection locked="0"/>
    </xf>
    <xf numFmtId="3" fontId="6" fillId="0" borderId="6" xfId="0" applyFont="1" applyBorder="1" applyNumberFormat="1">
      <alignment horizontal="center" vertical="top"/>
      <protection locked="0"/>
    </xf>
    <xf numFmtId="3" fontId="6" fillId="2" borderId="19" xfId="0" applyFont="1" applyFill="1" applyBorder="1" applyNumberFormat="1">
      <alignment horizontal="center" vertical="top"/>
      <protection locked="0"/>
    </xf>
    <xf numFmtId="3" fontId="6" fillId="2" borderId="7" xfId="0" applyFont="1" applyFill="1" applyBorder="1" applyNumberFormat="1">
      <alignment horizontal="center" vertical="top"/>
      <protection locked="0"/>
    </xf>
    <xf numFmtId="3" fontId="6" fillId="2" borderId="32" xfId="0" applyFont="1" applyFill="1" applyBorder="1" applyNumberFormat="1">
      <alignment horizontal="center" vertical="top"/>
      <protection locked="0"/>
    </xf>
    <xf numFmtId="2" fontId="5" fillId="5" borderId="33" xfId="0" applyFont="1" applyFill="1" applyBorder="1" applyNumberFormat="1">
      <alignment horizontal="center" vertical="top"/>
      <protection locked="0"/>
    </xf>
    <xf numFmtId="2" fontId="5" fillId="5" borderId="34" xfId="0" applyFont="1" applyFill="1" applyBorder="1" applyNumberFormat="1">
      <alignment horizontal="center" vertical="top"/>
      <protection locked="0"/>
    </xf>
    <xf numFmtId="3" fontId="8" fillId="6" borderId="8" xfId="0" applyFont="1" applyFill="1" applyBorder="1" applyNumberFormat="1">
      <alignment horizontal="center" vertical="top"/>
    </xf>
    <xf numFmtId="0" fontId="14" fillId="6" borderId="15" xfId="0" applyFont="1" applyFill="1" applyBorder="1">
      <alignment horizontal="left" vertical="center" wrapText="1"/>
    </xf>
    <xf numFmtId="0" fontId="4" fillId="0" borderId="3" xfId="0" applyFont="1" applyBorder="1">
      <alignment horizontal="left" vertical="center" wrapText="1"/>
    </xf>
    <xf numFmtId="0" fontId="13" fillId="0" borderId="35" xfId="0" applyFont="1" applyBorder="1">
      <alignment horizontal="left" vertical="center" wrapText="1"/>
    </xf>
    <xf numFmtId="0" fontId="4" fillId="0" borderId="35" xfId="0" applyFont="1" applyBorder="1">
      <alignment horizontal="center" vertical="center" wrapText="1"/>
    </xf>
    <xf numFmtId="0" fontId="14" fillId="0" borderId="15" xfId="0" applyFont="1" applyBorder="1">
      <alignment horizontal="left" vertical="center" wrapText="1"/>
    </xf>
    <xf numFmtId="0" fontId="4" fillId="0" borderId="15" xfId="0" applyFont="1" applyBorder="1">
      <alignment horizontal="center" vertical="center" wrapText="1"/>
    </xf>
    <xf numFmtId="3" fontId="6" fillId="2" borderId="10" xfId="0" applyFont="1" applyFill="1" applyBorder="1" applyNumberFormat="1">
      <alignment horizontal="center" vertical="top"/>
      <protection locked="0"/>
    </xf>
    <xf numFmtId="3" fontId="6" fillId="2" borderId="11" xfId="0" applyFont="1" applyFill="1" applyBorder="1" applyNumberFormat="1">
      <alignment horizontal="center" vertical="top"/>
      <protection locked="0"/>
    </xf>
    <xf numFmtId="3" fontId="6" fillId="2" borderId="12" xfId="0" applyFont="1" applyFill="1" applyBorder="1" applyNumberFormat="1">
      <alignment horizontal="center" vertical="top"/>
      <protection locked="0"/>
    </xf>
    <xf numFmtId="0" fontId="14" fillId="0" borderId="1" xfId="0" applyFont="1" applyBorder="1">
      <alignment horizontal="left" vertical="center" wrapText="1"/>
    </xf>
    <xf numFmtId="3" fontId="8" fillId="0" borderId="30" xfId="0" applyFont="1" applyBorder="1" applyNumberFormat="1">
      <alignment horizontal="center" vertical="top"/>
    </xf>
    <xf numFmtId="3" fontId="8" fillId="0" borderId="9" xfId="0" applyFont="1" applyBorder="1" applyNumberFormat="1">
      <alignment horizontal="center" vertical="top"/>
    </xf>
    <xf numFmtId="3" fontId="8" fillId="0" borderId="31" xfId="0" applyFont="1" applyBorder="1" applyNumberFormat="1">
      <alignment horizontal="center" vertical="top"/>
    </xf>
    <xf numFmtId="3" fontId="7" fillId="0" borderId="4" xfId="0" applyFont="1" applyBorder="1" applyNumberFormat="1">
      <alignment horizontal="center" vertical="top"/>
    </xf>
    <xf numFmtId="3" fontId="7" fillId="0" borderId="6" xfId="0" applyFont="1" applyBorder="1" applyNumberFormat="1">
      <alignment horizontal="center" vertical="top"/>
    </xf>
    <xf numFmtId="3" fontId="7" fillId="2" borderId="4" xfId="0" applyFont="1" applyFill="1" applyBorder="1" applyNumberFormat="1">
      <alignment horizontal="center" vertical="top"/>
      <protection locked="0"/>
    </xf>
    <xf numFmtId="3" fontId="7" fillId="2" borderId="6" xfId="0" applyFont="1" applyFill="1" applyBorder="1" applyNumberFormat="1">
      <alignment horizontal="center" vertical="top"/>
      <protection locked="0"/>
    </xf>
    <xf numFmtId="4" fontId="16" fillId="2" borderId="5" xfId="0" applyFont="1" applyFill="1" applyBorder="1" applyNumberFormat="1">
      <alignment horizontal="center" vertical="top"/>
      <protection locked="0"/>
    </xf>
    <xf numFmtId="4" fontId="16" fillId="2" borderId="7" xfId="0" applyFont="1" applyFill="1" applyBorder="1" applyNumberFormat="1">
      <alignment horizontal="center" vertical="top"/>
    </xf>
    <xf numFmtId="4" fontId="17" fillId="2" borderId="5" xfId="0" applyFont="1" applyFill="1" applyBorder="1" applyNumberFormat="1">
      <alignment horizontal="center" vertical="top"/>
      <protection locked="0"/>
    </xf>
    <xf numFmtId="4" fontId="18" fillId="2" borderId="5" xfId="0" applyFont="1" applyFill="1" applyBorder="1" applyNumberFormat="1">
      <alignment horizontal="center" vertical="top"/>
    </xf>
    <xf numFmtId="4" fontId="18" fillId="2" borderId="7" xfId="0" applyFont="1" applyFill="1" applyBorder="1" applyNumberFormat="1">
      <alignment horizontal="center" vertical="top"/>
      <protection locked="0"/>
    </xf>
    <xf numFmtId="4" fontId="16" fillId="2" borderId="7" xfId="0" applyFont="1" applyFill="1" applyBorder="1" applyNumberFormat="1">
      <alignment horizontal="center" vertical="top"/>
      <protection locked="0"/>
    </xf>
    <xf numFmtId="3" fontId="1" fillId="0" borderId="0" xfId="0" applyFont="1" applyNumberFormat="1">
      <alignment vertical="top"/>
      <protection locked="0"/>
    </xf>
    <xf numFmtId="4" fontId="8" fillId="6" borderId="12" xfId="0" applyFont="1" applyFill="1" applyBorder="1" applyNumberFormat="1">
      <alignment horizontal="center" vertical="top"/>
    </xf>
    <xf numFmtId="4" fontId="8" fillId="6" borderId="10" xfId="0" applyFont="1" applyFill="1" applyBorder="1" applyNumberFormat="1">
      <alignment horizontal="center" vertical="top"/>
    </xf>
    <xf numFmtId="4" fontId="6" fillId="2" borderId="6" xfId="0" applyFont="1" applyFill="1" applyBorder="1" applyNumberFormat="1">
      <alignment horizontal="center" vertical="top"/>
      <protection locked="0"/>
    </xf>
    <xf numFmtId="4" fontId="5" fillId="2" borderId="6" xfId="0" applyFont="1" applyFill="1" applyBorder="1" applyNumberFormat="1">
      <alignment horizontal="center" vertical="top"/>
      <protection locked="0"/>
    </xf>
    <xf numFmtId="4" fontId="8" fillId="0" borderId="4" xfId="0" applyFont="1" applyBorder="1" applyNumberFormat="1">
      <alignment horizontal="center" vertical="top"/>
    </xf>
    <xf numFmtId="4" fontId="15" fillId="0" borderId="6" xfId="0" applyFont="1" applyBorder="1" applyNumberFormat="1">
      <alignment horizontal="center" vertical="top"/>
    </xf>
    <xf numFmtId="4" fontId="15" fillId="0" borderId="4" xfId="0" applyFont="1" applyBorder="1" applyNumberFormat="1">
      <alignment horizontal="center" vertical="top"/>
    </xf>
    <xf numFmtId="4" fontId="12" fillId="0" borderId="4" xfId="0" applyFont="1" applyBorder="1" applyNumberFormat="1">
      <alignment horizontal="center" vertical="top" wrapText="1"/>
    </xf>
    <xf numFmtId="4" fontId="12" fillId="0" borderId="6" xfId="0" applyFont="1" applyBorder="1" applyNumberFormat="1">
      <alignment horizontal="center" vertical="top" wrapText="1"/>
    </xf>
    <xf numFmtId="4" fontId="12" fillId="0" borderId="8" xfId="0" applyFont="1" applyBorder="1" applyNumberFormat="1">
      <alignment horizontal="center" vertical="top" wrapText="1"/>
    </xf>
    <xf numFmtId="4" fontId="12" fillId="0" borderId="16" xfId="0" applyFont="1" applyBorder="1" applyNumberFormat="1">
      <alignment horizontal="center" vertical="top" wrapText="1"/>
    </xf>
    <xf numFmtId="4" fontId="12" fillId="0" borderId="17" xfId="0" applyFont="1" applyBorder="1" applyNumberFormat="1">
      <alignment horizontal="center" vertical="top" wrapText="1"/>
    </xf>
    <xf numFmtId="4" fontId="6" fillId="2" borderId="4" xfId="0" applyFont="1" applyFill="1" applyBorder="1" applyNumberFormat="1">
      <alignment horizontal="center" vertical="top"/>
      <protection locked="0"/>
    </xf>
    <xf numFmtId="4" fontId="12" fillId="0" borderId="19" xfId="0" applyFont="1" applyBorder="1" applyNumberFormat="1">
      <alignment horizontal="center" vertical="top" wrapText="1"/>
    </xf>
    <xf numFmtId="4" fontId="12" fillId="0" borderId="32" xfId="0" applyFont="1" applyBorder="1" applyNumberFormat="1">
      <alignment horizontal="center" vertical="top" wrapText="1"/>
    </xf>
    <xf numFmtId="4" fontId="12" fillId="0" borderId="20" xfId="0" applyFont="1" applyBorder="1" applyNumberFormat="1">
      <alignment horizontal="center" vertical="top" wrapText="1"/>
    </xf>
    <xf numFmtId="4" fontId="12" fillId="0" borderId="22" xfId="0" applyFont="1" applyBorder="1" applyNumberFormat="1">
      <alignment horizontal="center" vertical="top" wrapText="1"/>
    </xf>
    <xf numFmtId="4" fontId="12" fillId="0" borderId="36" xfId="0" applyFont="1" applyBorder="1" applyNumberFormat="1">
      <alignment horizontal="center" vertical="top" wrapText="1"/>
    </xf>
    <xf numFmtId="2" fontId="8" fillId="2" borderId="5" xfId="0" applyFont="1" applyFill="1" applyBorder="1" applyNumberFormat="1">
      <alignment horizontal="center" vertical="top"/>
      <protection locked="0"/>
    </xf>
    <xf numFmtId="2" fontId="8" fillId="2" borderId="6" xfId="0" applyFont="1" applyFill="1" applyBorder="1" applyNumberFormat="1">
      <alignment horizontal="center" vertical="top"/>
      <protection locked="0"/>
    </xf>
    <xf numFmtId="2" fontId="8" fillId="2" borderId="4" xfId="0" applyFont="1" applyFill="1" applyBorder="1" applyNumberFormat="1">
      <alignment horizontal="center" vertical="top"/>
      <protection locked="0"/>
    </xf>
    <xf numFmtId="4" fontId="1" fillId="0" borderId="0" xfId="0" applyFont="1" applyNumberFormat="1">
      <alignment vertical="top"/>
      <protection locked="0"/>
    </xf>
    <xf numFmtId="0" fontId="5" fillId="5" borderId="33" xfId="0" applyFont="1" applyFill="1" applyBorder="1">
      <alignment horizontal="center" vertical="center" wrapText="1"/>
    </xf>
    <xf numFmtId="0" fontId="5" fillId="5" borderId="34" xfId="0" applyFont="1" applyFill="1" applyBorder="1">
      <alignment horizontal="center" vertical="center" wrapText="1"/>
    </xf>
    <xf numFmtId="0" fontId="5" fillId="5" borderId="37" xfId="0" applyFont="1" applyFill="1" applyBorder="1">
      <alignment horizontal="center" vertical="center" wrapText="1"/>
    </xf>
    <xf numFmtId="0" fontId="5" fillId="0" borderId="10" xfId="0" applyFont="1" applyBorder="1">
      <alignment horizontal="center" vertical="center"/>
    </xf>
    <xf numFmtId="0" fontId="5" fillId="0" borderId="4" xfId="0" applyFont="1" applyBorder="1">
      <alignment horizontal="center" vertical="center"/>
    </xf>
    <xf numFmtId="0" fontId="5" fillId="0" borderId="19" xfId="0" applyFont="1" applyBorder="1">
      <alignment horizontal="center" vertical="center"/>
    </xf>
    <xf numFmtId="0" fontId="5" fillId="0" borderId="38" xfId="0" applyFont="1" applyBorder="1">
      <alignment horizontal="center" vertical="center" wrapText="1"/>
    </xf>
    <xf numFmtId="0" fontId="5" fillId="0" borderId="39" xfId="0" applyFont="1" applyBorder="1">
      <alignment horizontal="center" vertical="center" wrapText="1"/>
    </xf>
    <xf numFmtId="0" fontId="5" fillId="0" borderId="40" xfId="0" applyFont="1" applyBorder="1">
      <alignment horizontal="center" vertical="center" wrapText="1"/>
    </xf>
    <xf numFmtId="0" fontId="5" fillId="0" borderId="27" xfId="0" applyFont="1" applyBorder="1">
      <alignment horizontal="center" vertical="center" wrapText="1"/>
    </xf>
    <xf numFmtId="0" fontId="5" fillId="0" borderId="29" xfId="0" applyFont="1" applyBorder="1">
      <alignment horizontal="center" vertical="center" wrapText="1"/>
    </xf>
    <xf numFmtId="0" fontId="4" fillId="0" borderId="12" xfId="0" applyFont="1" applyBorder="1">
      <alignment horizontal="center" vertical="center" wrapText="1"/>
    </xf>
    <xf numFmtId="0" fontId="4" fillId="0" borderId="6" xfId="0" applyFont="1" applyBorder="1">
      <alignment horizontal="center" vertical="center" wrapText="1"/>
    </xf>
    <xf numFmtId="0" fontId="4" fillId="0" borderId="32" xfId="0" applyFont="1" applyBorder="1">
      <alignment horizontal="center" vertical="center" wrapText="1"/>
    </xf>
    <xf numFmtId="0" fontId="5" fillId="0" borderId="6" xfId="0" applyFont="1" applyBorder="1">
      <alignment horizontal="center" vertical="center"/>
    </xf>
    <xf numFmtId="0" fontId="5" fillId="0" borderId="32" xfId="0" applyFont="1" applyBorder="1">
      <alignment horizontal="center" vertical="center"/>
    </xf>
    <xf numFmtId="0" fontId="5" fillId="0" borderId="5" xfId="0" applyFont="1" applyBorder="1">
      <alignment horizontal="center" vertical="center"/>
    </xf>
    <xf numFmtId="0" fontId="5" fillId="0" borderId="7" xfId="0" applyFont="1" applyBorder="1">
      <alignment horizontal="center" vertical="center"/>
    </xf>
    <xf numFmtId="0" fontId="1" fillId="0" borderId="0" xfId="0" applyFont="1">
      <alignment vertical="top"/>
    </xf>
    <xf numFmtId="0" fontId="11" fillId="4" borderId="15" xfId="0" applyFont="1" applyFill="1" applyBorder="1">
      <alignment vertical="top" wrapText="1"/>
    </xf>
    <xf numFmtId="2" fontId="5" fillId="5" borderId="33" xfId="0" applyFont="1" applyFill="1" applyBorder="1" applyNumberFormat="1">
      <alignment horizontal="center" vertical="top"/>
    </xf>
    <xf numFmtId="2" fontId="5" fillId="5" borderId="34" xfId="0" applyFont="1" applyFill="1" applyBorder="1" applyNumberFormat="1">
      <alignment horizontal="center" vertical="top"/>
    </xf>
    <xf numFmtId="3" fontId="6" fillId="2" borderId="4" xfId="0" applyFont="1" applyFill="1" applyBorder="1" applyNumberFormat="1">
      <alignment horizontal="center" vertical="top"/>
    </xf>
    <xf numFmtId="3" fontId="6" fillId="2" borderId="5" xfId="0" applyFont="1" applyFill="1" applyBorder="1" applyNumberFormat="1">
      <alignment horizontal="center" vertical="top"/>
    </xf>
    <xf numFmtId="3" fontId="6" fillId="2" borderId="6" xfId="0" applyFont="1" applyFill="1" applyBorder="1" applyNumberFormat="1">
      <alignment horizontal="center" vertical="top"/>
    </xf>
    <xf numFmtId="3" fontId="6" fillId="2" borderId="7" xfId="0" applyFont="1" applyFill="1" applyBorder="1" applyNumberFormat="1">
      <alignment horizontal="center" vertical="top"/>
    </xf>
    <xf numFmtId="3" fontId="6" fillId="2" borderId="32" xfId="0" applyFont="1" applyFill="1" applyBorder="1" applyNumberFormat="1">
      <alignment horizontal="center" vertical="top"/>
    </xf>
    <xf numFmtId="3" fontId="6" fillId="2" borderId="19" xfId="0" applyFont="1" applyFill="1" applyBorder="1" applyNumberFormat="1">
      <alignment horizontal="center" vertical="top"/>
    </xf>
    <xf numFmtId="2" fontId="5" fillId="5" borderId="2" xfId="0" applyFont="1" applyFill="1" applyBorder="1" applyNumberFormat="1">
      <alignment horizontal="center" vertical="top"/>
    </xf>
    <xf numFmtId="3" fontId="6" fillId="2" borderId="23" xfId="0" applyFont="1" applyFill="1" applyBorder="1" applyNumberFormat="1">
      <alignment horizontal="center" vertical="top"/>
    </xf>
    <xf numFmtId="3" fontId="1" fillId="0" borderId="0" xfId="0" applyFont="1" applyNumberFormat="1">
      <alignment vertical="top"/>
    </xf>
    <xf numFmtId="4" fontId="16" fillId="2" borderId="5" xfId="0" applyFont="1" applyFill="1" applyBorder="1" applyNumberFormat="1">
      <alignment horizontal="center" vertical="top"/>
    </xf>
    <xf numFmtId="4" fontId="5" fillId="2" borderId="6" xfId="0" applyFont="1" applyFill="1" applyBorder="1" applyNumberFormat="1">
      <alignment horizontal="center" vertical="top"/>
    </xf>
    <xf numFmtId="3" fontId="6" fillId="2" borderId="11" xfId="0" applyFont="1" applyFill="1" applyBorder="1" applyNumberFormat="1">
      <alignment horizontal="center" vertical="top"/>
    </xf>
    <xf numFmtId="3" fontId="6" fillId="2" borderId="12" xfId="0" applyFont="1" applyFill="1" applyBorder="1" applyNumberFormat="1">
      <alignment horizontal="center" vertical="top"/>
    </xf>
    <xf numFmtId="3" fontId="6" fillId="2" borderId="10" xfId="0" applyFont="1" applyFill="1" applyBorder="1" applyNumberFormat="1">
      <alignment horizontal="center" vertical="top"/>
    </xf>
    <xf numFmtId="4" fontId="1" fillId="0" borderId="0" xfId="0" applyFont="1" applyNumberFormat="1">
      <alignment vertical="top"/>
    </xf>
    <xf numFmtId="4" fontId="17" fillId="2" borderId="5" xfId="0" applyFont="1" applyFill="1" applyBorder="1" applyNumberFormat="1">
      <alignment horizontal="center" vertical="top"/>
    </xf>
    <xf numFmtId="3" fontId="7" fillId="2" borderId="5" xfId="0" applyFont="1" applyFill="1" applyBorder="1" applyNumberFormat="1">
      <alignment horizontal="center" vertical="top"/>
    </xf>
    <xf numFmtId="3" fontId="7" fillId="2" borderId="6" xfId="0" applyFont="1" applyFill="1" applyBorder="1" applyNumberFormat="1">
      <alignment horizontal="center" vertical="top"/>
    </xf>
    <xf numFmtId="3" fontId="7" fillId="2" borderId="4" xfId="0" applyFont="1" applyFill="1" applyBorder="1" applyNumberFormat="1">
      <alignment horizontal="center" vertical="top"/>
    </xf>
    <xf numFmtId="2" fontId="8" fillId="2" borderId="5" xfId="0" applyFont="1" applyFill="1" applyBorder="1" applyNumberFormat="1">
      <alignment horizontal="center" vertical="top"/>
    </xf>
    <xf numFmtId="2" fontId="8" fillId="2" borderId="6" xfId="0" applyFont="1" applyFill="1" applyBorder="1" applyNumberFormat="1">
      <alignment horizontal="center" vertical="top"/>
    </xf>
    <xf numFmtId="2" fontId="8" fillId="2" borderId="4" xfId="0" applyFont="1" applyFill="1" applyBorder="1" applyNumberFormat="1">
      <alignment horizontal="center" vertical="top"/>
    </xf>
    <xf numFmtId="4" fontId="18" fillId="2" borderId="7" xfId="0" applyFont="1" applyFill="1" applyBorder="1" applyNumberFormat="1">
      <alignment horizontal="center" vertical="top"/>
    </xf>
    <xf numFmtId="1" fontId="8" fillId="2" borderId="7" xfId="0" applyFont="1" applyFill="1" applyBorder="1" applyNumberFormat="1">
      <alignment horizontal="center" vertical="top"/>
    </xf>
    <xf numFmtId="2" fontId="5" fillId="5" borderId="3" xfId="0" applyFont="1" applyFill="1" applyBorder="1" applyNumberFormat="1">
      <alignment horizontal="center" vertical="top"/>
    </xf>
    <xf numFmtId="178" fontId="3" fillId="0" borderId="2" xfId="0" applyFont="1" applyBorder="1" applyNumberFormat="1">
      <alignment horizontal="center" vertical="top" wrapText="1"/>
    </xf>
    <xf numFmtId="4" fontId="6" fillId="2" borderId="6" xfId="0" applyFont="1" applyFill="1" applyBorder="1" applyNumberFormat="1">
      <alignment horizontal="center" vertical="top"/>
    </xf>
    <xf numFmtId="4" fontId="6" fillId="2" borderId="4" xfId="0" applyFont="1" applyFill="1" applyBorder="1" applyNumberFormat="1">
      <alignment horizontal="center" vertical="top"/>
    </xf>
    <xf numFmtId="178" fontId="3" fillId="0" borderId="3" xfId="0" applyFont="1" applyBorder="1" applyNumberFormat="1">
      <alignment horizontal="center" vertical="top" wrapText="1"/>
    </xf>
  </cellXfs>
  <cellStyles count="2">
    <cellStyle name="Normal" xfId="0" builtinId="0"/>
    <cellStyle name="Обычный 3" xfId="1"/>
  </cellStyles>
  <dxfs count="286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b/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thin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Relationship Id="rId6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7233407-31DB-54F6-B1B2-494CDCFB92A8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0E57E7-8F86-C76A-4983-3808250E1D6A}" mc:Ignorable="x14ac xr xr2 xr3">
  <dimension ref="A1:U130"/>
  <sheetViews>
    <sheetView topLeftCell="A1" workbookViewId="0" tabSelected="1">
      <pane ySplit="3" topLeftCell="A4" activePane="bottomLeft" state="frozen"/>
    </sheetView>
  </sheetViews>
  <sheetFormatPr defaultColWidth="8.16015625" customHeight="1" defaultRowHeight="11.25"/>
  <cols>
    <col min="1" max="1" style="9" width="39.5" customWidth="1"/>
    <col min="2" max="2" style="10" width="7.5" customWidth="1"/>
    <col min="3" max="11" style="27" width="10" customWidth="1"/>
    <col min="12" max="12" style="28" width="10.16015625" customWidth="1"/>
    <col min="13" max="14" style="4" width="9.33203125" customWidth="1"/>
    <col min="15" max="15" style="4" width="9" customWidth="1"/>
    <col min="16" max="16" style="4" width="10.66015625" customWidth="1"/>
    <col min="17" max="17" style="4" width="10.33203125" customWidth="1"/>
    <col min="18" max="18" style="4" width="10.5" customWidth="1"/>
    <col min="19" max="19" style="4" width="10.33203125" customWidth="1"/>
    <col min="20" max="20" style="4" width="13.16015625" customWidth="1"/>
    <col min="21" max="21" style="4" width="10.33203125" customWidth="1"/>
  </cols>
  <sheetData>
    <row s="4" customFormat="1" customHeight="1" ht="11.25">
      <c r="A1" s="132" t="s">
        <v>2</v>
      </c>
      <c r="B1" s="140" t="s">
        <v>3</v>
      </c>
      <c r="C1" s="33" t="s">
        <v>4</v>
      </c>
      <c r="D1" s="34" t="s">
        <v>4</v>
      </c>
      <c r="E1" s="35" t="s">
        <v>5</v>
      </c>
      <c r="F1" s="135" t="s">
        <v>6</v>
      </c>
      <c r="G1" s="136"/>
      <c r="H1" s="136"/>
      <c r="I1" s="136"/>
      <c r="J1" s="136"/>
      <c r="K1" s="137"/>
      <c r="L1" s="129" t="s">
        <v>7</v>
      </c>
      <c r="M1" s="147"/>
      <c r="N1" s="147"/>
      <c r="O1" s="147"/>
      <c r="P1" s="147"/>
      <c r="Q1" s="147"/>
      <c r="R1" s="147"/>
      <c r="S1" s="147"/>
      <c r="T1" s="147"/>
      <c r="U1" s="147"/>
    </row>
    <row s="4" customFormat="1" customHeight="1" ht="11.25">
      <c r="A2" s="133"/>
      <c r="B2" s="141"/>
      <c r="C2" s="133">
        <v>2022</v>
      </c>
      <c r="D2" s="145">
        <v>2023</v>
      </c>
      <c r="E2" s="143">
        <v>2024</v>
      </c>
      <c r="F2" s="138">
        <v>2025</v>
      </c>
      <c r="G2" s="139"/>
      <c r="H2" s="138">
        <v>2026</v>
      </c>
      <c r="I2" s="139"/>
      <c r="J2" s="138">
        <v>2027</v>
      </c>
      <c r="K2" s="139"/>
      <c r="L2" s="130"/>
      <c r="M2" s="147"/>
      <c r="N2" s="147"/>
      <c r="O2" s="147"/>
      <c r="P2" s="147"/>
      <c r="Q2" s="147"/>
      <c r="R2" s="147"/>
      <c r="S2" s="147"/>
      <c r="T2" s="147"/>
      <c r="U2" s="147"/>
    </row>
    <row s="4" customFormat="1" customHeight="1" ht="11.25">
      <c r="A3" s="134"/>
      <c r="B3" s="142"/>
      <c r="C3" s="134"/>
      <c r="D3" s="146"/>
      <c r="E3" s="144"/>
      <c r="F3" s="36" t="s">
        <v>8</v>
      </c>
      <c r="G3" s="37" t="s">
        <v>9</v>
      </c>
      <c r="H3" s="36" t="s">
        <v>8</v>
      </c>
      <c r="I3" s="37" t="s">
        <v>9</v>
      </c>
      <c r="J3" s="36" t="s">
        <v>8</v>
      </c>
      <c r="K3" s="37" t="s">
        <v>9</v>
      </c>
      <c r="L3" s="131"/>
      <c r="M3" s="147"/>
      <c r="N3" s="147"/>
      <c r="O3" s="147"/>
      <c r="P3" s="147"/>
      <c r="Q3" s="147"/>
      <c r="R3" s="147"/>
      <c r="S3" s="147"/>
      <c r="T3" s="147"/>
      <c r="U3" s="147"/>
    </row>
    <row s="5" customFormat="1" customHeight="1" ht="38.25">
      <c r="A4" s="61" t="s">
        <v>10</v>
      </c>
      <c r="B4" s="62"/>
      <c r="C4" s="66"/>
      <c r="D4" s="67"/>
      <c r="E4" s="68"/>
      <c r="F4" s="66"/>
      <c r="G4" s="68"/>
      <c r="H4" s="66"/>
      <c r="I4" s="68"/>
      <c r="J4" s="66"/>
      <c r="K4" s="68"/>
      <c r="L4" s="148" t="s">
        <v>11</v>
      </c>
      <c r="M4" s="5"/>
      <c r="N4" s="5"/>
      <c r="O4" s="5"/>
      <c r="P4" s="5"/>
      <c r="Q4" s="5"/>
      <c r="R4" s="5"/>
      <c r="S4" s="5"/>
      <c r="T4" s="5"/>
      <c r="U4" s="5"/>
    </row>
    <row customHeight="1" ht="18">
      <c r="A5" s="63" t="s">
        <v>12</v>
      </c>
      <c r="B5" s="64" t="s">
        <v>13</v>
      </c>
      <c r="C5" s="72">
        <f t="shared" si="0" ref="C5:K5">SUM(C7:C8)</f>
        <v>12530</v>
      </c>
      <c r="D5" s="73">
        <f t="shared" si="0"/>
        <v>12184</v>
      </c>
      <c r="E5" s="74">
        <f t="shared" si="0"/>
        <v>12010</v>
      </c>
      <c r="F5" s="72">
        <f t="shared" si="0"/>
        <v>11960</v>
      </c>
      <c r="G5" s="74">
        <f t="shared" si="0"/>
        <v>11985</v>
      </c>
      <c r="H5" s="72">
        <f t="shared" si="0"/>
        <v>11920</v>
      </c>
      <c r="I5" s="74">
        <f t="shared" si="0"/>
        <v>11950</v>
      </c>
      <c r="J5" s="72">
        <f t="shared" si="0"/>
        <v>11880</v>
      </c>
      <c r="K5" s="74">
        <f t="shared" si="0"/>
        <v>11915</v>
      </c>
      <c r="L5" s="149"/>
      <c r="M5" s="147"/>
      <c r="N5" s="147"/>
      <c r="O5" s="147"/>
      <c r="P5" s="147"/>
      <c r="Q5" s="147"/>
      <c r="R5" s="147"/>
      <c r="S5" s="147"/>
      <c r="T5" s="147"/>
      <c r="U5" s="147"/>
    </row>
    <row customHeight="1" ht="18">
      <c r="A6" s="45" t="s">
        <v>14</v>
      </c>
      <c r="B6" s="6"/>
      <c r="C6" s="12"/>
      <c r="D6" s="13"/>
      <c r="E6" s="14"/>
      <c r="F6" s="12"/>
      <c r="G6" s="14"/>
      <c r="H6" s="12"/>
      <c r="I6" s="14"/>
      <c r="J6" s="12"/>
      <c r="K6" s="14"/>
      <c r="L6" s="150"/>
      <c r="M6" s="147"/>
      <c r="N6" s="147"/>
      <c r="O6" s="147"/>
      <c r="P6" s="147"/>
      <c r="Q6" s="147"/>
      <c r="R6" s="147"/>
      <c r="S6" s="147"/>
      <c r="T6" s="147"/>
      <c r="U6" s="147"/>
    </row>
    <row customHeight="1" ht="18">
      <c r="A7" s="45" t="s">
        <v>15</v>
      </c>
      <c r="B7" s="7" t="s">
        <v>13</v>
      </c>
      <c r="C7" s="151">
        <v>11053</v>
      </c>
      <c r="D7" s="152">
        <v>10993</v>
      </c>
      <c r="E7" s="153">
        <v>10830</v>
      </c>
      <c r="F7" s="151">
        <v>10800</v>
      </c>
      <c r="G7" s="153">
        <v>10815</v>
      </c>
      <c r="H7" s="151">
        <v>10770</v>
      </c>
      <c r="I7" s="153">
        <v>10790</v>
      </c>
      <c r="J7" s="151">
        <v>10740</v>
      </c>
      <c r="K7" s="153">
        <v>10765</v>
      </c>
      <c r="L7" s="150"/>
      <c r="M7" s="147"/>
      <c r="N7" s="147"/>
      <c r="O7" s="147"/>
      <c r="P7" s="147"/>
      <c r="Q7" s="147"/>
      <c r="R7" s="147"/>
      <c r="S7" s="147"/>
      <c r="T7" s="147"/>
      <c r="U7" s="147"/>
    </row>
    <row customHeight="1" ht="18">
      <c r="A8" s="45" t="s">
        <v>16</v>
      </c>
      <c r="B8" s="7" t="s">
        <v>13</v>
      </c>
      <c r="C8" s="12">
        <f t="shared" si="1" ref="C8:K71">SUM(C9:C10)</f>
        <v>1477</v>
      </c>
      <c r="D8" s="13">
        <f t="shared" si="1"/>
        <v>1191</v>
      </c>
      <c r="E8" s="14">
        <f t="shared" si="1"/>
        <v>1180</v>
      </c>
      <c r="F8" s="12">
        <f t="shared" si="1"/>
        <v>1160</v>
      </c>
      <c r="G8" s="14">
        <f t="shared" si="1"/>
        <v>1170</v>
      </c>
      <c r="H8" s="12">
        <f t="shared" si="1"/>
        <v>1150</v>
      </c>
      <c r="I8" s="14">
        <f t="shared" si="1"/>
        <v>1160</v>
      </c>
      <c r="J8" s="12">
        <f t="shared" si="1"/>
        <v>1140</v>
      </c>
      <c r="K8" s="14">
        <f t="shared" si="1"/>
        <v>1150</v>
      </c>
      <c r="L8" s="150"/>
      <c r="M8" s="147"/>
      <c r="N8" s="147"/>
      <c r="O8" s="147"/>
      <c r="P8" s="147"/>
      <c r="Q8" s="147"/>
      <c r="R8" s="147"/>
      <c r="S8" s="147"/>
      <c r="T8" s="147"/>
      <c r="U8" s="147"/>
    </row>
    <row customHeight="1" ht="18">
      <c r="A9" s="45" t="s">
        <v>17</v>
      </c>
      <c r="B9" s="7" t="s">
        <v>13</v>
      </c>
      <c r="C9" s="151">
        <v>1477</v>
      </c>
      <c r="D9" s="152">
        <v>1191</v>
      </c>
      <c r="E9" s="153">
        <v>1180</v>
      </c>
      <c r="F9" s="151">
        <v>1160</v>
      </c>
      <c r="G9" s="153">
        <v>1170</v>
      </c>
      <c r="H9" s="151">
        <v>1150</v>
      </c>
      <c r="I9" s="153">
        <v>1160</v>
      </c>
      <c r="J9" s="151">
        <v>1140</v>
      </c>
      <c r="K9" s="153">
        <v>1150</v>
      </c>
      <c r="L9" s="150"/>
      <c r="M9" s="147"/>
      <c r="N9" s="147"/>
      <c r="O9" s="147"/>
      <c r="P9" s="147"/>
      <c r="Q9" s="147"/>
      <c r="R9" s="147"/>
      <c r="S9" s="147"/>
      <c r="T9" s="147"/>
      <c r="U9" s="147"/>
    </row>
    <row customHeight="1" ht="18">
      <c r="A10" s="45" t="s">
        <v>18</v>
      </c>
      <c r="B10" s="7" t="s">
        <v>13</v>
      </c>
      <c r="C10" s="151"/>
      <c r="D10" s="152"/>
      <c r="E10" s="153"/>
      <c r="F10" s="151"/>
      <c r="G10" s="153"/>
      <c r="H10" s="151"/>
      <c r="I10" s="153"/>
      <c r="J10" s="151"/>
      <c r="K10" s="153"/>
      <c r="L10" s="150"/>
      <c r="M10" s="147"/>
      <c r="N10" s="147"/>
      <c r="O10" s="147"/>
      <c r="P10" s="147"/>
      <c r="Q10" s="147"/>
      <c r="R10" s="147"/>
      <c r="S10" s="147"/>
      <c r="T10" s="147"/>
      <c r="U10" s="147"/>
    </row>
    <row customHeight="1" ht="18">
      <c r="A11" s="65" t="s">
        <v>19</v>
      </c>
      <c r="B11" s="8" t="s">
        <v>13</v>
      </c>
      <c r="C11" s="101">
        <v>-645</v>
      </c>
      <c r="D11" s="154">
        <v>-648</v>
      </c>
      <c r="E11" s="155">
        <v>-540</v>
      </c>
      <c r="F11" s="156">
        <v>-625</v>
      </c>
      <c r="G11" s="155">
        <v>-615</v>
      </c>
      <c r="H11" s="156">
        <v>-670</v>
      </c>
      <c r="I11" s="155">
        <v>-650</v>
      </c>
      <c r="J11" s="156">
        <v>-710</v>
      </c>
      <c r="K11" s="155">
        <v>-680</v>
      </c>
      <c r="L11" s="150"/>
      <c r="M11" s="147"/>
      <c r="N11" s="147"/>
      <c r="O11" s="147"/>
      <c r="P11" s="147"/>
      <c r="Q11" s="147"/>
      <c r="R11" s="147"/>
      <c r="S11" s="147"/>
      <c r="T11" s="147"/>
      <c r="U11" s="147"/>
    </row>
    <row customHeight="1" ht="30">
      <c r="A12" s="83" t="s">
        <v>20</v>
      </c>
      <c r="B12" s="64" t="s">
        <v>13</v>
      </c>
      <c r="C12" s="82">
        <f t="shared" si="2" ref="C12:K12">SUM(C14,C18,C45:C58)</f>
        <v>10684</v>
      </c>
      <c r="D12" s="70">
        <f t="shared" si="2"/>
        <v>10479</v>
      </c>
      <c r="E12" s="71">
        <f t="shared" si="2"/>
        <v>10465</v>
      </c>
      <c r="F12" s="69">
        <f t="shared" si="2"/>
        <v>10345</v>
      </c>
      <c r="G12" s="71">
        <f t="shared" si="2"/>
        <v>10428</v>
      </c>
      <c r="H12" s="69">
        <f t="shared" si="2"/>
        <v>10286</v>
      </c>
      <c r="I12" s="71">
        <f t="shared" si="2"/>
        <v>10374</v>
      </c>
      <c r="J12" s="69">
        <f t="shared" si="2"/>
        <v>10233</v>
      </c>
      <c r="K12" s="71">
        <f t="shared" si="2"/>
        <v>10326</v>
      </c>
      <c r="L12" s="73"/>
      <c r="M12" s="74">
        <v>10345</v>
      </c>
      <c r="N12" s="72">
        <v>10428</v>
      </c>
      <c r="O12" s="74">
        <v>10286</v>
      </c>
      <c r="P12" s="72">
        <v>10374</v>
      </c>
      <c r="Q12" s="74">
        <v>10233</v>
      </c>
      <c r="R12" s="72">
        <v>10326</v>
      </c>
      <c r="S12" s="74"/>
      <c r="T12" s="147"/>
      <c r="U12" s="147"/>
    </row>
    <row customHeight="1" ht="12">
      <c r="A13" s="47" t="s">
        <v>14</v>
      </c>
      <c r="B13" s="7"/>
      <c r="C13" s="59"/>
      <c r="D13" s="13"/>
      <c r="E13" s="14"/>
      <c r="F13" s="12"/>
      <c r="G13" s="14"/>
      <c r="H13" s="12">
        <f t="shared" si="3" ref="H13:R94">H12-F12</f>
        <v>-59</v>
      </c>
      <c r="I13" s="12">
        <f t="shared" si="3"/>
        <v>-54</v>
      </c>
      <c r="J13" s="12">
        <f t="shared" si="3"/>
        <v>-53</v>
      </c>
      <c r="K13" s="12">
        <f t="shared" si="3"/>
        <v>-48</v>
      </c>
      <c r="L13" s="157"/>
      <c r="M13" s="147"/>
      <c r="N13" s="147"/>
      <c r="O13" s="147"/>
      <c r="P13" s="147"/>
      <c r="Q13" s="147"/>
      <c r="R13" s="147"/>
      <c r="S13" s="147"/>
      <c r="T13" s="147"/>
      <c r="U13" s="147"/>
    </row>
    <row customHeight="1" ht="20.25">
      <c r="A14" s="48" t="s">
        <v>21</v>
      </c>
      <c r="B14" s="7" t="s">
        <v>13</v>
      </c>
      <c r="C14" s="158">
        <f t="shared" si="4" ref="C14:K76">SUM(C15:C17)</f>
        <v>5776</v>
      </c>
      <c r="D14" s="152">
        <f t="shared" si="4"/>
        <v>5899</v>
      </c>
      <c r="E14" s="153">
        <f t="shared" si="4"/>
        <v>5941</v>
      </c>
      <c r="F14" s="151">
        <f t="shared" si="4"/>
        <v>5909</v>
      </c>
      <c r="G14" s="153">
        <f t="shared" si="4"/>
        <v>5929</v>
      </c>
      <c r="H14" s="151">
        <f t="shared" si="4"/>
        <v>5890</v>
      </c>
      <c r="I14" s="153">
        <f t="shared" si="4"/>
        <v>5910</v>
      </c>
      <c r="J14" s="151">
        <f t="shared" si="4"/>
        <v>5873</v>
      </c>
      <c r="K14" s="153">
        <f t="shared" si="4"/>
        <v>5893</v>
      </c>
      <c r="L14" s="157"/>
      <c r="M14" s="147"/>
      <c r="N14" s="159">
        <f t="shared" si="5" ref="N14:Q75">H14-F14</f>
        <v>-19</v>
      </c>
      <c r="O14" s="159">
        <f t="shared" si="5"/>
        <v>-19</v>
      </c>
      <c r="P14" s="159">
        <f t="shared" si="5"/>
        <v>-17</v>
      </c>
      <c r="Q14" s="159">
        <f t="shared" si="5"/>
        <v>-17</v>
      </c>
      <c r="R14" s="147"/>
      <c r="S14" s="147"/>
      <c r="T14" s="147"/>
      <c r="U14" s="147"/>
    </row>
    <row customHeight="1" ht="33">
      <c r="A15" s="47" t="s">
        <v>22</v>
      </c>
      <c r="B15" s="7" t="s">
        <v>13</v>
      </c>
      <c r="C15" s="160">
        <v>5765</v>
      </c>
      <c r="D15" s="152">
        <f t="shared" si="6" ref="D15:K15">D72+D80+D91+D73</f>
        <v>5889</v>
      </c>
      <c r="E15" s="152">
        <f t="shared" si="6"/>
        <v>5932</v>
      </c>
      <c r="F15" s="152">
        <f t="shared" si="6"/>
        <v>5901</v>
      </c>
      <c r="G15" s="152">
        <f t="shared" si="6"/>
        <v>5920</v>
      </c>
      <c r="H15" s="152">
        <f t="shared" si="6"/>
        <v>5883</v>
      </c>
      <c r="I15" s="152">
        <f t="shared" si="6"/>
        <v>5902</v>
      </c>
      <c r="J15" s="152">
        <f t="shared" si="6"/>
        <v>5867</v>
      </c>
      <c r="K15" s="152">
        <f t="shared" si="6"/>
        <v>5886</v>
      </c>
      <c r="L15" s="157"/>
      <c r="M15" s="147"/>
      <c r="N15" s="159">
        <f t="shared" si="5"/>
        <v>-18</v>
      </c>
      <c r="O15" s="159">
        <f t="shared" si="5"/>
        <v>-18</v>
      </c>
      <c r="P15" s="159">
        <f t="shared" si="5"/>
        <v>-16</v>
      </c>
      <c r="Q15" s="159">
        <f t="shared" si="5"/>
        <v>-16</v>
      </c>
      <c r="R15" s="147"/>
      <c r="S15" s="147"/>
      <c r="T15" s="147"/>
      <c r="U15" s="147"/>
    </row>
    <row customHeight="1" ht="18">
      <c r="A16" s="47" t="s">
        <v>23</v>
      </c>
      <c r="B16" s="7" t="s">
        <v>13</v>
      </c>
      <c r="C16" s="160">
        <v>10</v>
      </c>
      <c r="D16" s="152">
        <f t="shared" si="7" ref="D16:K19">D92</f>
        <v>9</v>
      </c>
      <c r="E16" s="152">
        <f t="shared" si="7"/>
        <v>8</v>
      </c>
      <c r="F16" s="152">
        <f t="shared" si="7"/>
        <v>7</v>
      </c>
      <c r="G16" s="152">
        <f t="shared" si="7"/>
        <v>8</v>
      </c>
      <c r="H16" s="152">
        <f t="shared" si="7"/>
        <v>6</v>
      </c>
      <c r="I16" s="152">
        <f t="shared" si="7"/>
        <v>7</v>
      </c>
      <c r="J16" s="152">
        <f t="shared" si="7"/>
        <v>5</v>
      </c>
      <c r="K16" s="152">
        <f t="shared" si="7"/>
        <v>6</v>
      </c>
      <c r="L16" s="157"/>
      <c r="M16" s="147"/>
      <c r="N16" s="159">
        <f t="shared" si="5"/>
        <v>-1</v>
      </c>
      <c r="O16" s="159">
        <f t="shared" si="5"/>
        <v>-1</v>
      </c>
      <c r="P16" s="159">
        <f t="shared" si="5"/>
        <v>-1</v>
      </c>
      <c r="Q16" s="159">
        <f t="shared" si="5"/>
        <v>-1</v>
      </c>
      <c r="R16" s="147"/>
      <c r="S16" s="147"/>
      <c r="T16" s="147"/>
      <c r="U16" s="147"/>
    </row>
    <row customHeight="1" ht="18">
      <c r="A17" s="47" t="s">
        <v>24</v>
      </c>
      <c r="B17" s="7" t="s">
        <v>13</v>
      </c>
      <c r="C17" s="160">
        <v>1</v>
      </c>
      <c r="D17" s="152">
        <v>1</v>
      </c>
      <c r="E17" s="152">
        <v>1</v>
      </c>
      <c r="F17" s="152">
        <v>1</v>
      </c>
      <c r="G17" s="152">
        <v>1</v>
      </c>
      <c r="H17" s="152">
        <v>1</v>
      </c>
      <c r="I17" s="152">
        <v>1</v>
      </c>
      <c r="J17" s="152">
        <v>1</v>
      </c>
      <c r="K17" s="152">
        <v>1</v>
      </c>
      <c r="L17" s="157"/>
      <c r="M17" s="147"/>
      <c r="N17" s="159">
        <f t="shared" si="5"/>
        <v>0</v>
      </c>
      <c r="O17" s="159">
        <f t="shared" si="5"/>
        <v>0</v>
      </c>
      <c r="P17" s="159">
        <f t="shared" si="5"/>
        <v>0</v>
      </c>
      <c r="Q17" s="159">
        <f t="shared" si="5"/>
        <v>0</v>
      </c>
      <c r="R17" s="147"/>
      <c r="S17" s="147"/>
      <c r="T17" s="147"/>
      <c r="U17" s="147"/>
    </row>
    <row customHeight="1" ht="18">
      <c r="A18" s="48" t="s">
        <v>25</v>
      </c>
      <c r="B18" s="7" t="s">
        <v>13</v>
      </c>
      <c r="C18" s="59">
        <f t="shared" si="8" ref="C18:K18">SUM(C19,C20,C43:C44)</f>
        <v>1466</v>
      </c>
      <c r="D18" s="13">
        <f t="shared" si="8"/>
        <v>1146</v>
      </c>
      <c r="E18" s="14">
        <f t="shared" si="8"/>
        <v>1108</v>
      </c>
      <c r="F18" s="12">
        <f t="shared" si="8"/>
        <v>1071</v>
      </c>
      <c r="G18" s="14">
        <f t="shared" si="8"/>
        <v>1093</v>
      </c>
      <c r="H18" s="12">
        <f t="shared" si="8"/>
        <v>1052</v>
      </c>
      <c r="I18" s="14">
        <f t="shared" si="8"/>
        <v>1076</v>
      </c>
      <c r="J18" s="12">
        <f t="shared" si="8"/>
        <v>1038</v>
      </c>
      <c r="K18" s="14">
        <f t="shared" si="8"/>
        <v>1065</v>
      </c>
      <c r="L18" s="157"/>
      <c r="M18" s="147"/>
      <c r="N18" s="159">
        <f t="shared" si="5"/>
        <v>-19</v>
      </c>
      <c r="O18" s="159">
        <f t="shared" si="5"/>
        <v>-17</v>
      </c>
      <c r="P18" s="159">
        <f t="shared" si="5"/>
        <v>-14</v>
      </c>
      <c r="Q18" s="159">
        <f t="shared" si="5"/>
        <v>-11</v>
      </c>
      <c r="R18" s="147"/>
      <c r="S18" s="147"/>
      <c r="T18" s="147"/>
      <c r="U18" s="147"/>
    </row>
    <row customHeight="1" ht="18">
      <c r="A19" s="48" t="s">
        <v>26</v>
      </c>
      <c r="B19" s="7" t="s">
        <v>13</v>
      </c>
      <c r="C19" s="160">
        <v>25</v>
      </c>
      <c r="D19" s="152">
        <f t="shared" si="7"/>
        <v>20</v>
      </c>
      <c r="E19" s="152">
        <f t="shared" si="7"/>
        <v>18</v>
      </c>
      <c r="F19" s="152">
        <f t="shared" si="7"/>
        <v>16</v>
      </c>
      <c r="G19" s="152">
        <f t="shared" si="7"/>
        <v>17</v>
      </c>
      <c r="H19" s="152">
        <f t="shared" si="7"/>
        <v>15</v>
      </c>
      <c r="I19" s="152">
        <f t="shared" si="7"/>
        <v>16</v>
      </c>
      <c r="J19" s="152">
        <f t="shared" si="7"/>
        <v>14</v>
      </c>
      <c r="K19" s="152">
        <f t="shared" si="7"/>
        <v>16</v>
      </c>
      <c r="L19" s="157"/>
      <c r="M19" s="147"/>
      <c r="N19" s="159">
        <f t="shared" si="5"/>
        <v>-1</v>
      </c>
      <c r="O19" s="159">
        <f t="shared" si="5"/>
        <v>-1</v>
      </c>
      <c r="P19" s="159">
        <f t="shared" si="5"/>
        <v>-1</v>
      </c>
      <c r="Q19" s="159">
        <f t="shared" si="5"/>
        <v>0</v>
      </c>
      <c r="R19" s="147"/>
      <c r="S19" s="147"/>
      <c r="T19" s="147"/>
      <c r="U19" s="147"/>
    </row>
    <row customHeight="1" ht="18">
      <c r="A20" s="48" t="s">
        <v>27</v>
      </c>
      <c r="B20" s="7" t="s">
        <v>13</v>
      </c>
      <c r="C20" s="59">
        <f t="shared" si="9" ref="C20:K20">SUM(C21:C42)</f>
        <v>1151</v>
      </c>
      <c r="D20" s="13">
        <f t="shared" si="9"/>
        <v>847</v>
      </c>
      <c r="E20" s="14">
        <f t="shared" si="9"/>
        <v>825</v>
      </c>
      <c r="F20" s="12">
        <f t="shared" si="9"/>
        <v>801</v>
      </c>
      <c r="G20" s="14">
        <f t="shared" si="9"/>
        <v>816</v>
      </c>
      <c r="H20" s="12">
        <f t="shared" si="9"/>
        <v>789</v>
      </c>
      <c r="I20" s="14">
        <f t="shared" si="9"/>
        <v>804</v>
      </c>
      <c r="J20" s="12">
        <f t="shared" si="9"/>
        <v>780</v>
      </c>
      <c r="K20" s="14">
        <f t="shared" si="9"/>
        <v>796</v>
      </c>
      <c r="L20" s="152"/>
      <c r="M20" s="153"/>
      <c r="N20" s="159">
        <f t="shared" si="5"/>
        <v>-12</v>
      </c>
      <c r="O20" s="159">
        <f t="shared" si="5"/>
        <v>-12</v>
      </c>
      <c r="P20" s="159">
        <f t="shared" si="5"/>
        <v>-9</v>
      </c>
      <c r="Q20" s="159">
        <f t="shared" si="5"/>
        <v>-8</v>
      </c>
      <c r="R20" s="161"/>
      <c r="S20" s="161"/>
      <c r="T20" s="147"/>
      <c r="U20" s="147"/>
    </row>
    <row customHeight="1" ht="18">
      <c r="A21" s="47" t="s">
        <v>28</v>
      </c>
      <c r="B21" s="7" t="s">
        <v>13</v>
      </c>
      <c r="C21" s="160">
        <v>85</v>
      </c>
      <c r="D21" s="152">
        <v>82</v>
      </c>
      <c r="E21" s="153">
        <v>80</v>
      </c>
      <c r="F21" s="151">
        <v>78</v>
      </c>
      <c r="G21" s="153">
        <v>79</v>
      </c>
      <c r="H21" s="151">
        <v>77</v>
      </c>
      <c r="I21" s="153">
        <v>78</v>
      </c>
      <c r="J21" s="151">
        <v>76</v>
      </c>
      <c r="K21" s="153">
        <v>77</v>
      </c>
      <c r="L21" s="157"/>
      <c r="M21" s="147"/>
      <c r="N21" s="159">
        <f t="shared" si="5"/>
        <v>-1</v>
      </c>
      <c r="O21" s="159">
        <f t="shared" si="5"/>
        <v>-1</v>
      </c>
      <c r="P21" s="159">
        <f t="shared" si="5"/>
        <v>-1</v>
      </c>
      <c r="Q21" s="159">
        <f t="shared" si="5"/>
        <v>-1</v>
      </c>
      <c r="R21" s="147"/>
      <c r="S21" s="147"/>
      <c r="T21" s="147"/>
      <c r="U21" s="147"/>
    </row>
    <row customHeight="1" ht="18">
      <c r="A22" s="47" t="s">
        <v>29</v>
      </c>
      <c r="B22" s="7" t="s">
        <v>13</v>
      </c>
      <c r="C22" s="160"/>
      <c r="D22" s="152"/>
      <c r="E22" s="153"/>
      <c r="F22" s="151"/>
      <c r="G22" s="153"/>
      <c r="H22" s="151"/>
      <c r="I22" s="153"/>
      <c r="J22" s="151"/>
      <c r="K22" s="153"/>
      <c r="L22" s="157"/>
      <c r="M22" s="147"/>
      <c r="N22" s="159">
        <f t="shared" si="5"/>
        <v>0</v>
      </c>
      <c r="O22" s="159">
        <f t="shared" si="5"/>
        <v>0</v>
      </c>
      <c r="P22" s="159">
        <f t="shared" si="5"/>
        <v>0</v>
      </c>
      <c r="Q22" s="159">
        <f t="shared" si="5"/>
        <v>0</v>
      </c>
      <c r="R22" s="147"/>
      <c r="S22" s="147"/>
      <c r="T22" s="147"/>
      <c r="U22" s="147"/>
    </row>
    <row customHeight="1" ht="18">
      <c r="A23" s="47" t="s">
        <v>30</v>
      </c>
      <c r="B23" s="7" t="s">
        <v>13</v>
      </c>
      <c r="C23" s="160"/>
      <c r="D23" s="152"/>
      <c r="E23" s="153"/>
      <c r="F23" s="151"/>
      <c r="G23" s="153"/>
      <c r="H23" s="151"/>
      <c r="I23" s="153"/>
      <c r="J23" s="151"/>
      <c r="K23" s="153"/>
      <c r="L23" s="157"/>
      <c r="M23" s="147"/>
      <c r="N23" s="159">
        <f t="shared" si="5"/>
        <v>0</v>
      </c>
      <c r="O23" s="159">
        <f t="shared" si="5"/>
        <v>0</v>
      </c>
      <c r="P23" s="159">
        <f t="shared" si="5"/>
        <v>0</v>
      </c>
      <c r="Q23" s="159">
        <f t="shared" si="5"/>
        <v>0</v>
      </c>
      <c r="R23" s="147"/>
      <c r="S23" s="147"/>
      <c r="T23" s="147"/>
      <c r="U23" s="147"/>
    </row>
    <row customHeight="1" ht="18">
      <c r="A24" s="47" t="s">
        <v>31</v>
      </c>
      <c r="B24" s="7" t="s">
        <v>13</v>
      </c>
      <c r="C24" s="160">
        <v>10</v>
      </c>
      <c r="D24" s="152">
        <v>9</v>
      </c>
      <c r="E24" s="153">
        <v>8</v>
      </c>
      <c r="F24" s="151">
        <v>8</v>
      </c>
      <c r="G24" s="153">
        <v>9</v>
      </c>
      <c r="H24" s="151">
        <v>8</v>
      </c>
      <c r="I24" s="153">
        <v>9</v>
      </c>
      <c r="J24" s="151">
        <v>8</v>
      </c>
      <c r="K24" s="153">
        <v>9</v>
      </c>
      <c r="L24" s="157"/>
      <c r="M24" s="147"/>
      <c r="N24" s="159">
        <f t="shared" si="5"/>
        <v>0</v>
      </c>
      <c r="O24" s="159">
        <f t="shared" si="5"/>
        <v>0</v>
      </c>
      <c r="P24" s="159">
        <f t="shared" si="5"/>
        <v>0</v>
      </c>
      <c r="Q24" s="159">
        <f t="shared" si="5"/>
        <v>0</v>
      </c>
      <c r="R24" s="147"/>
      <c r="S24" s="147"/>
      <c r="T24" s="147"/>
      <c r="U24" s="147"/>
    </row>
    <row customHeight="1" ht="18">
      <c r="A25" s="47" t="s">
        <v>32</v>
      </c>
      <c r="B25" s="7" t="s">
        <v>13</v>
      </c>
      <c r="C25" s="160">
        <v>1</v>
      </c>
      <c r="D25" s="160">
        <v>1</v>
      </c>
      <c r="E25" s="160">
        <v>1</v>
      </c>
      <c r="F25" s="160">
        <v>1</v>
      </c>
      <c r="G25" s="160">
        <v>1</v>
      </c>
      <c r="H25" s="160">
        <v>1</v>
      </c>
      <c r="I25" s="160">
        <v>1</v>
      </c>
      <c r="J25" s="160">
        <v>1</v>
      </c>
      <c r="K25" s="160">
        <v>1</v>
      </c>
      <c r="L25" s="157"/>
      <c r="M25" s="147"/>
      <c r="N25" s="159">
        <f t="shared" si="5"/>
        <v>0</v>
      </c>
      <c r="O25" s="159">
        <f t="shared" si="5"/>
        <v>0</v>
      </c>
      <c r="P25" s="159">
        <f t="shared" si="5"/>
        <v>0</v>
      </c>
      <c r="Q25" s="159">
        <f t="shared" si="5"/>
        <v>0</v>
      </c>
      <c r="R25" s="147"/>
      <c r="S25" s="147"/>
      <c r="T25" s="147"/>
      <c r="U25" s="147"/>
    </row>
    <row customHeight="1" ht="42.75">
      <c r="A26" s="47" t="s">
        <v>33</v>
      </c>
      <c r="B26" s="7" t="s">
        <v>13</v>
      </c>
      <c r="C26" s="160">
        <v>40</v>
      </c>
      <c r="D26" s="152">
        <v>35</v>
      </c>
      <c r="E26" s="153">
        <v>34</v>
      </c>
      <c r="F26" s="151">
        <v>33</v>
      </c>
      <c r="G26" s="153">
        <v>34</v>
      </c>
      <c r="H26" s="151">
        <v>32</v>
      </c>
      <c r="I26" s="153">
        <v>33</v>
      </c>
      <c r="J26" s="151">
        <v>31</v>
      </c>
      <c r="K26" s="153">
        <v>32</v>
      </c>
      <c r="L26" s="157"/>
      <c r="M26" s="147"/>
      <c r="N26" s="159">
        <f t="shared" si="5"/>
        <v>-1</v>
      </c>
      <c r="O26" s="159">
        <f t="shared" si="5"/>
        <v>-1</v>
      </c>
      <c r="P26" s="159">
        <f t="shared" si="5"/>
        <v>-1</v>
      </c>
      <c r="Q26" s="159">
        <f t="shared" si="5"/>
        <v>-1</v>
      </c>
      <c r="R26" s="147"/>
      <c r="S26" s="147"/>
      <c r="T26" s="147"/>
      <c r="U26" s="147"/>
    </row>
    <row customHeight="1" ht="18">
      <c r="A27" s="47" t="s">
        <v>34</v>
      </c>
      <c r="B27" s="7" t="s">
        <v>13</v>
      </c>
      <c r="C27" s="160">
        <v>35</v>
      </c>
      <c r="D27" s="152">
        <v>33</v>
      </c>
      <c r="E27" s="153">
        <v>32</v>
      </c>
      <c r="F27" s="151">
        <v>31</v>
      </c>
      <c r="G27" s="153">
        <v>32</v>
      </c>
      <c r="H27" s="151">
        <v>30</v>
      </c>
      <c r="I27" s="153">
        <v>31</v>
      </c>
      <c r="J27" s="151">
        <v>29</v>
      </c>
      <c r="K27" s="153">
        <v>30</v>
      </c>
      <c r="L27" s="157"/>
      <c r="M27" s="147"/>
      <c r="N27" s="159">
        <f t="shared" si="5"/>
        <v>-1</v>
      </c>
      <c r="O27" s="159">
        <f t="shared" si="5"/>
        <v>-1</v>
      </c>
      <c r="P27" s="159">
        <f t="shared" si="5"/>
        <v>-1</v>
      </c>
      <c r="Q27" s="159">
        <f t="shared" si="5"/>
        <v>-1</v>
      </c>
      <c r="R27" s="147"/>
      <c r="S27" s="147"/>
      <c r="T27" s="147"/>
      <c r="U27" s="147"/>
    </row>
    <row customHeight="1" ht="19.5">
      <c r="A28" s="47" t="s">
        <v>35</v>
      </c>
      <c r="B28" s="7" t="s">
        <v>13</v>
      </c>
      <c r="C28" s="160"/>
      <c r="D28" s="152"/>
      <c r="E28" s="153"/>
      <c r="F28" s="151"/>
      <c r="G28" s="153"/>
      <c r="H28" s="151"/>
      <c r="I28" s="153"/>
      <c r="J28" s="151"/>
      <c r="K28" s="153"/>
      <c r="L28" s="157"/>
      <c r="M28" s="147"/>
      <c r="N28" s="159">
        <f t="shared" si="5"/>
        <v>0</v>
      </c>
      <c r="O28" s="159">
        <f t="shared" si="5"/>
        <v>0</v>
      </c>
      <c r="P28" s="159">
        <f t="shared" si="5"/>
        <v>0</v>
      </c>
      <c r="Q28" s="159">
        <f t="shared" si="5"/>
        <v>0</v>
      </c>
      <c r="R28" s="147"/>
      <c r="S28" s="147"/>
      <c r="T28" s="147"/>
      <c r="U28" s="147"/>
    </row>
    <row customHeight="1" ht="19.5">
      <c r="A29" s="47" t="s">
        <v>36</v>
      </c>
      <c r="B29" s="7" t="s">
        <v>13</v>
      </c>
      <c r="C29" s="160"/>
      <c r="D29" s="152">
        <v>1</v>
      </c>
      <c r="E29" s="153">
        <v>1</v>
      </c>
      <c r="F29" s="153">
        <v>1</v>
      </c>
      <c r="G29" s="153">
        <v>1</v>
      </c>
      <c r="H29" s="153">
        <v>1</v>
      </c>
      <c r="I29" s="153">
        <v>1</v>
      </c>
      <c r="J29" s="153">
        <v>1</v>
      </c>
      <c r="K29" s="153">
        <v>1</v>
      </c>
      <c r="L29" s="157"/>
      <c r="M29" s="147"/>
      <c r="N29" s="159">
        <f t="shared" si="5"/>
        <v>0</v>
      </c>
      <c r="O29" s="159">
        <f t="shared" si="5"/>
        <v>0</v>
      </c>
      <c r="P29" s="159">
        <f t="shared" si="5"/>
        <v>0</v>
      </c>
      <c r="Q29" s="159">
        <f t="shared" si="5"/>
        <v>0</v>
      </c>
      <c r="R29" s="147"/>
      <c r="S29" s="147"/>
      <c r="T29" s="147"/>
      <c r="U29" s="147"/>
    </row>
    <row customHeight="1" ht="29.25">
      <c r="A30" s="47" t="s">
        <v>37</v>
      </c>
      <c r="B30" s="7" t="s">
        <v>13</v>
      </c>
      <c r="C30" s="160"/>
      <c r="D30" s="152"/>
      <c r="E30" s="153"/>
      <c r="F30" s="151"/>
      <c r="G30" s="153"/>
      <c r="H30" s="151"/>
      <c r="I30" s="153"/>
      <c r="J30" s="151"/>
      <c r="K30" s="153"/>
      <c r="L30" s="157"/>
      <c r="M30" s="147"/>
      <c r="N30" s="159">
        <f t="shared" si="5"/>
        <v>0</v>
      </c>
      <c r="O30" s="159">
        <f t="shared" si="5"/>
        <v>0</v>
      </c>
      <c r="P30" s="159">
        <f t="shared" si="5"/>
        <v>0</v>
      </c>
      <c r="Q30" s="159">
        <f t="shared" si="5"/>
        <v>0</v>
      </c>
      <c r="R30" s="147"/>
      <c r="S30" s="147"/>
      <c r="T30" s="147"/>
      <c r="U30" s="147"/>
    </row>
    <row customHeight="1" ht="19.5">
      <c r="A31" s="47" t="s">
        <v>38</v>
      </c>
      <c r="B31" s="7" t="s">
        <v>13</v>
      </c>
      <c r="C31" s="160">
        <v>46</v>
      </c>
      <c r="D31" s="152">
        <v>41</v>
      </c>
      <c r="E31" s="153">
        <v>40</v>
      </c>
      <c r="F31" s="151">
        <v>38</v>
      </c>
      <c r="G31" s="153">
        <v>39</v>
      </c>
      <c r="H31" s="151">
        <v>37</v>
      </c>
      <c r="I31" s="153">
        <v>38</v>
      </c>
      <c r="J31" s="151">
        <v>36</v>
      </c>
      <c r="K31" s="153">
        <v>37</v>
      </c>
      <c r="L31" s="157"/>
      <c r="M31" s="147"/>
      <c r="N31" s="159">
        <f t="shared" si="5"/>
        <v>-1</v>
      </c>
      <c r="O31" s="159">
        <f t="shared" si="5"/>
        <v>-1</v>
      </c>
      <c r="P31" s="159">
        <f t="shared" si="5"/>
        <v>-1</v>
      </c>
      <c r="Q31" s="159">
        <f t="shared" si="5"/>
        <v>-1</v>
      </c>
      <c r="R31" s="147"/>
      <c r="S31" s="147"/>
      <c r="T31" s="147"/>
      <c r="U31" s="147"/>
    </row>
    <row customHeight="1" ht="19.5">
      <c r="A32" s="47" t="s">
        <v>39</v>
      </c>
      <c r="B32" s="7" t="s">
        <v>13</v>
      </c>
      <c r="C32" s="160">
        <v>6</v>
      </c>
      <c r="D32" s="152">
        <v>5</v>
      </c>
      <c r="E32" s="153">
        <v>5</v>
      </c>
      <c r="F32" s="151">
        <v>4</v>
      </c>
      <c r="G32" s="153">
        <v>5</v>
      </c>
      <c r="H32" s="151">
        <v>4</v>
      </c>
      <c r="I32" s="153">
        <v>5</v>
      </c>
      <c r="J32" s="151">
        <v>4</v>
      </c>
      <c r="K32" s="153">
        <v>5</v>
      </c>
      <c r="L32" s="157"/>
      <c r="M32" s="147"/>
      <c r="N32" s="159">
        <f t="shared" si="5"/>
        <v>0</v>
      </c>
      <c r="O32" s="159">
        <f t="shared" si="5"/>
        <v>0</v>
      </c>
      <c r="P32" s="159">
        <f t="shared" si="5"/>
        <v>0</v>
      </c>
      <c r="Q32" s="159">
        <f t="shared" si="5"/>
        <v>0</v>
      </c>
      <c r="R32" s="147"/>
      <c r="S32" s="147"/>
      <c r="T32" s="147"/>
      <c r="U32" s="147"/>
    </row>
    <row customHeight="1" ht="18">
      <c r="A33" s="47" t="s">
        <v>40</v>
      </c>
      <c r="B33" s="7" t="s">
        <v>13</v>
      </c>
      <c r="C33" s="160"/>
      <c r="D33" s="152"/>
      <c r="E33" s="153"/>
      <c r="F33" s="151"/>
      <c r="G33" s="153"/>
      <c r="H33" s="151"/>
      <c r="I33" s="153"/>
      <c r="J33" s="151"/>
      <c r="K33" s="153"/>
      <c r="L33" s="157"/>
      <c r="M33" s="147"/>
      <c r="N33" s="159">
        <f t="shared" si="5"/>
        <v>0</v>
      </c>
      <c r="O33" s="159">
        <f t="shared" si="5"/>
        <v>0</v>
      </c>
      <c r="P33" s="159">
        <f t="shared" si="5"/>
        <v>0</v>
      </c>
      <c r="Q33" s="159">
        <f t="shared" si="5"/>
        <v>0</v>
      </c>
      <c r="R33" s="147"/>
      <c r="S33" s="147"/>
      <c r="T33" s="147"/>
      <c r="U33" s="147"/>
    </row>
    <row customHeight="1" ht="19.5">
      <c r="A34" s="47" t="s">
        <v>41</v>
      </c>
      <c r="B34" s="7" t="s">
        <v>13</v>
      </c>
      <c r="C34" s="160">
        <v>2</v>
      </c>
      <c r="D34" s="152">
        <v>4</v>
      </c>
      <c r="E34" s="153">
        <v>3</v>
      </c>
      <c r="F34" s="151">
        <v>3</v>
      </c>
      <c r="G34" s="153">
        <v>4</v>
      </c>
      <c r="H34" s="151">
        <v>3</v>
      </c>
      <c r="I34" s="153">
        <v>4</v>
      </c>
      <c r="J34" s="151">
        <v>3</v>
      </c>
      <c r="K34" s="153">
        <v>4</v>
      </c>
      <c r="L34" s="157"/>
      <c r="M34" s="147"/>
      <c r="N34" s="159">
        <f t="shared" si="5"/>
        <v>0</v>
      </c>
      <c r="O34" s="159">
        <f t="shared" si="5"/>
        <v>0</v>
      </c>
      <c r="P34" s="159">
        <f t="shared" si="5"/>
        <v>0</v>
      </c>
      <c r="Q34" s="159">
        <f t="shared" si="5"/>
        <v>0</v>
      </c>
      <c r="R34" s="147"/>
      <c r="S34" s="147"/>
      <c r="T34" s="147"/>
      <c r="U34" s="147"/>
    </row>
    <row customHeight="1" ht="19.5">
      <c r="A35" s="47" t="s">
        <v>42</v>
      </c>
      <c r="B35" s="7" t="s">
        <v>13</v>
      </c>
      <c r="C35" s="160"/>
      <c r="D35" s="152"/>
      <c r="E35" s="153"/>
      <c r="F35" s="151"/>
      <c r="G35" s="153"/>
      <c r="H35" s="151"/>
      <c r="I35" s="153"/>
      <c r="J35" s="151"/>
      <c r="K35" s="153"/>
      <c r="L35" s="157"/>
      <c r="M35" s="147"/>
      <c r="N35" s="159">
        <f t="shared" si="5"/>
        <v>0</v>
      </c>
      <c r="O35" s="159">
        <f t="shared" si="5"/>
        <v>0</v>
      </c>
      <c r="P35" s="159">
        <f t="shared" si="5"/>
        <v>0</v>
      </c>
      <c r="Q35" s="159">
        <f t="shared" si="5"/>
        <v>0</v>
      </c>
      <c r="R35" s="147"/>
      <c r="S35" s="147"/>
      <c r="T35" s="147"/>
      <c r="U35" s="147"/>
    </row>
    <row customHeight="1" ht="18">
      <c r="A36" s="47" t="s">
        <v>43</v>
      </c>
      <c r="B36" s="7" t="s">
        <v>13</v>
      </c>
      <c r="C36" s="160"/>
      <c r="D36" s="152"/>
      <c r="E36" s="153"/>
      <c r="F36" s="151"/>
      <c r="G36" s="153"/>
      <c r="H36" s="151"/>
      <c r="I36" s="153"/>
      <c r="J36" s="151"/>
      <c r="K36" s="153"/>
      <c r="L36" s="157"/>
      <c r="M36" s="147"/>
      <c r="N36" s="159">
        <f t="shared" si="5"/>
        <v>0</v>
      </c>
      <c r="O36" s="159">
        <f t="shared" si="5"/>
        <v>0</v>
      </c>
      <c r="P36" s="159">
        <f t="shared" si="5"/>
        <v>0</v>
      </c>
      <c r="Q36" s="159">
        <f t="shared" si="5"/>
        <v>0</v>
      </c>
      <c r="R36" s="147"/>
      <c r="S36" s="147"/>
      <c r="T36" s="147"/>
      <c r="U36" s="147"/>
    </row>
    <row customHeight="1" ht="19.5">
      <c r="A37" s="47" t="s">
        <v>44</v>
      </c>
      <c r="B37" s="7" t="s">
        <v>13</v>
      </c>
      <c r="C37" s="160"/>
      <c r="D37" s="152"/>
      <c r="E37" s="153"/>
      <c r="F37" s="151"/>
      <c r="G37" s="153"/>
      <c r="H37" s="151"/>
      <c r="I37" s="153"/>
      <c r="J37" s="151"/>
      <c r="K37" s="153"/>
      <c r="L37" s="157"/>
      <c r="M37" s="147"/>
      <c r="N37" s="159">
        <f t="shared" si="5"/>
        <v>0</v>
      </c>
      <c r="O37" s="159">
        <f t="shared" si="5"/>
        <v>0</v>
      </c>
      <c r="P37" s="159">
        <f t="shared" si="5"/>
        <v>0</v>
      </c>
      <c r="Q37" s="159">
        <f t="shared" si="5"/>
        <v>0</v>
      </c>
      <c r="R37" s="147"/>
      <c r="S37" s="147"/>
      <c r="T37" s="147"/>
      <c r="U37" s="147"/>
    </row>
    <row customHeight="1" ht="19.5">
      <c r="A38" s="47" t="s">
        <v>45</v>
      </c>
      <c r="B38" s="7" t="s">
        <v>13</v>
      </c>
      <c r="C38" s="160">
        <v>1</v>
      </c>
      <c r="D38" s="152">
        <v>1</v>
      </c>
      <c r="E38" s="152">
        <v>1</v>
      </c>
      <c r="F38" s="152">
        <v>1</v>
      </c>
      <c r="G38" s="152">
        <v>1</v>
      </c>
      <c r="H38" s="152">
        <v>1</v>
      </c>
      <c r="I38" s="152">
        <v>1</v>
      </c>
      <c r="J38" s="152">
        <v>1</v>
      </c>
      <c r="K38" s="152">
        <v>1</v>
      </c>
      <c r="L38" s="157"/>
      <c r="M38" s="147"/>
      <c r="N38" s="159">
        <f t="shared" si="5"/>
        <v>0</v>
      </c>
      <c r="O38" s="159">
        <f t="shared" si="5"/>
        <v>0</v>
      </c>
      <c r="P38" s="159">
        <f t="shared" si="5"/>
        <v>0</v>
      </c>
      <c r="Q38" s="159">
        <f t="shared" si="5"/>
        <v>0</v>
      </c>
      <c r="R38" s="147"/>
      <c r="S38" s="147"/>
      <c r="T38" s="147"/>
      <c r="U38" s="147"/>
    </row>
    <row customHeight="1" ht="19.5">
      <c r="A39" s="47" t="s">
        <v>46</v>
      </c>
      <c r="B39" s="7" t="s">
        <v>13</v>
      </c>
      <c r="C39" s="160">
        <v>195</v>
      </c>
      <c r="D39" s="152">
        <v>182</v>
      </c>
      <c r="E39" s="153">
        <v>185</v>
      </c>
      <c r="F39" s="151">
        <v>183</v>
      </c>
      <c r="G39" s="153">
        <v>184</v>
      </c>
      <c r="H39" s="151">
        <v>182</v>
      </c>
      <c r="I39" s="153">
        <v>183</v>
      </c>
      <c r="J39" s="151">
        <v>181</v>
      </c>
      <c r="K39" s="153">
        <v>182</v>
      </c>
      <c r="L39" s="157"/>
      <c r="M39" s="147"/>
      <c r="N39" s="159">
        <f t="shared" si="5"/>
        <v>-1</v>
      </c>
      <c r="O39" s="159">
        <f t="shared" si="5"/>
        <v>-1</v>
      </c>
      <c r="P39" s="159">
        <f t="shared" si="5"/>
        <v>-1</v>
      </c>
      <c r="Q39" s="159">
        <f t="shared" si="5"/>
        <v>-1</v>
      </c>
      <c r="R39" s="147"/>
      <c r="S39" s="147"/>
      <c r="T39" s="147"/>
      <c r="U39" s="147"/>
    </row>
    <row customHeight="1" ht="18">
      <c r="A40" s="47" t="s">
        <v>47</v>
      </c>
      <c r="B40" s="7" t="s">
        <v>13</v>
      </c>
      <c r="C40" s="160">
        <v>620</v>
      </c>
      <c r="D40" s="152">
        <v>363</v>
      </c>
      <c r="E40" s="153">
        <v>350</v>
      </c>
      <c r="F40" s="151">
        <v>340</v>
      </c>
      <c r="G40" s="153">
        <v>345</v>
      </c>
      <c r="H40" s="151">
        <v>335</v>
      </c>
      <c r="I40" s="153">
        <v>340</v>
      </c>
      <c r="J40" s="151">
        <v>333</v>
      </c>
      <c r="K40" s="153">
        <v>338</v>
      </c>
      <c r="L40" s="157"/>
      <c r="M40" s="147"/>
      <c r="N40" s="159">
        <f t="shared" si="5"/>
        <v>-5</v>
      </c>
      <c r="O40" s="159">
        <f t="shared" si="5"/>
        <v>-5</v>
      </c>
      <c r="P40" s="159">
        <f t="shared" si="5"/>
        <v>-2</v>
      </c>
      <c r="Q40" s="159">
        <f t="shared" si="5"/>
        <v>-2</v>
      </c>
      <c r="R40" s="147"/>
      <c r="S40" s="147"/>
      <c r="T40" s="147"/>
      <c r="U40" s="147"/>
    </row>
    <row customHeight="1" ht="18">
      <c r="A41" s="47" t="s">
        <v>48</v>
      </c>
      <c r="B41" s="7" t="s">
        <v>13</v>
      </c>
      <c r="C41" s="160">
        <v>110</v>
      </c>
      <c r="D41" s="152">
        <v>90</v>
      </c>
      <c r="E41" s="153">
        <v>85</v>
      </c>
      <c r="F41" s="151">
        <v>80</v>
      </c>
      <c r="G41" s="153">
        <v>82</v>
      </c>
      <c r="H41" s="151">
        <v>78</v>
      </c>
      <c r="I41" s="153">
        <v>80</v>
      </c>
      <c r="J41" s="151">
        <v>76</v>
      </c>
      <c r="K41" s="153">
        <v>79</v>
      </c>
      <c r="L41" s="157"/>
      <c r="M41" s="147"/>
      <c r="N41" s="159">
        <f t="shared" si="5"/>
        <v>-2</v>
      </c>
      <c r="O41" s="159">
        <f t="shared" si="5"/>
        <v>-2</v>
      </c>
      <c r="P41" s="159">
        <f t="shared" si="5"/>
        <v>-2</v>
      </c>
      <c r="Q41" s="159">
        <f t="shared" si="5"/>
        <v>-1</v>
      </c>
      <c r="R41" s="147"/>
      <c r="S41" s="147"/>
      <c r="T41" s="147"/>
      <c r="U41" s="147"/>
    </row>
    <row customHeight="1" ht="18">
      <c r="A42" s="47" t="s">
        <v>49</v>
      </c>
      <c r="B42" s="7" t="s">
        <v>13</v>
      </c>
      <c r="C42" s="160"/>
      <c r="D42" s="152"/>
      <c r="E42" s="153"/>
      <c r="F42" s="151"/>
      <c r="G42" s="153"/>
      <c r="H42" s="151"/>
      <c r="I42" s="153"/>
      <c r="J42" s="151"/>
      <c r="K42" s="153"/>
      <c r="L42" s="157"/>
      <c r="M42" s="147"/>
      <c r="N42" s="159">
        <f t="shared" si="5"/>
        <v>0</v>
      </c>
      <c r="O42" s="159">
        <f t="shared" si="5"/>
        <v>0</v>
      </c>
      <c r="P42" s="159">
        <f t="shared" si="5"/>
        <v>0</v>
      </c>
      <c r="Q42" s="159">
        <f t="shared" si="5"/>
        <v>0</v>
      </c>
      <c r="R42" s="147"/>
      <c r="S42" s="147"/>
      <c r="T42" s="147"/>
      <c r="U42" s="147"/>
    </row>
    <row customHeight="1" ht="19.5">
      <c r="A43" s="48" t="s">
        <v>50</v>
      </c>
      <c r="B43" s="7" t="s">
        <v>13</v>
      </c>
      <c r="C43" s="160">
        <v>196</v>
      </c>
      <c r="D43" s="152">
        <f t="shared" si="10" ref="D43:K43">D99</f>
        <v>189</v>
      </c>
      <c r="E43" s="152">
        <f t="shared" si="10"/>
        <v>180</v>
      </c>
      <c r="F43" s="152">
        <f t="shared" si="10"/>
        <v>173</v>
      </c>
      <c r="G43" s="152">
        <f t="shared" si="10"/>
        <v>176</v>
      </c>
      <c r="H43" s="152">
        <f t="shared" si="10"/>
        <v>169</v>
      </c>
      <c r="I43" s="152">
        <f t="shared" si="10"/>
        <v>174</v>
      </c>
      <c r="J43" s="152">
        <f t="shared" si="10"/>
        <v>166</v>
      </c>
      <c r="K43" s="152">
        <f t="shared" si="10"/>
        <v>172</v>
      </c>
      <c r="L43" s="157"/>
      <c r="M43" s="147"/>
      <c r="N43" s="159">
        <f t="shared" si="5"/>
        <v>-4</v>
      </c>
      <c r="O43" s="159">
        <f t="shared" si="5"/>
        <v>-2</v>
      </c>
      <c r="P43" s="159">
        <f t="shared" si="5"/>
        <v>-3</v>
      </c>
      <c r="Q43" s="159">
        <f t="shared" si="5"/>
        <v>-2</v>
      </c>
      <c r="R43" s="147"/>
      <c r="S43" s="147"/>
      <c r="T43" s="147"/>
      <c r="U43" s="147"/>
    </row>
    <row customHeight="1" ht="29.25">
      <c r="A44" s="48" t="s">
        <v>51</v>
      </c>
      <c r="B44" s="7" t="s">
        <v>13</v>
      </c>
      <c r="C44" s="160">
        <v>94</v>
      </c>
      <c r="D44" s="152">
        <f t="shared" si="11" ref="D44:K44">D101+1</f>
        <v>90</v>
      </c>
      <c r="E44" s="152">
        <f t="shared" si="11"/>
        <v>85</v>
      </c>
      <c r="F44" s="152">
        <f t="shared" si="11"/>
        <v>81</v>
      </c>
      <c r="G44" s="152">
        <f t="shared" si="11"/>
        <v>84</v>
      </c>
      <c r="H44" s="152">
        <f t="shared" si="11"/>
        <v>79</v>
      </c>
      <c r="I44" s="152">
        <f t="shared" si="11"/>
        <v>82</v>
      </c>
      <c r="J44" s="152">
        <f t="shared" si="11"/>
        <v>78</v>
      </c>
      <c r="K44" s="152">
        <f t="shared" si="11"/>
        <v>81</v>
      </c>
      <c r="L44" s="157"/>
      <c r="M44" s="147"/>
      <c r="N44" s="159">
        <f t="shared" si="5"/>
        <v>-2</v>
      </c>
      <c r="O44" s="159">
        <f t="shared" si="5"/>
        <v>-2</v>
      </c>
      <c r="P44" s="159">
        <f t="shared" si="5"/>
        <v>-1</v>
      </c>
      <c r="Q44" s="159">
        <f t="shared" si="5"/>
        <v>-1</v>
      </c>
      <c r="R44" s="147"/>
      <c r="S44" s="147"/>
      <c r="T44" s="147"/>
      <c r="U44" s="147"/>
    </row>
    <row customHeight="1" ht="18">
      <c r="A45" s="48" t="s">
        <v>52</v>
      </c>
      <c r="B45" s="7" t="s">
        <v>13</v>
      </c>
      <c r="C45" s="160">
        <v>92</v>
      </c>
      <c r="D45" s="152">
        <v>90</v>
      </c>
      <c r="E45" s="153">
        <v>88</v>
      </c>
      <c r="F45" s="151">
        <v>86</v>
      </c>
      <c r="G45" s="153">
        <v>88</v>
      </c>
      <c r="H45" s="151">
        <v>85</v>
      </c>
      <c r="I45" s="153">
        <v>87</v>
      </c>
      <c r="J45" s="151">
        <v>83</v>
      </c>
      <c r="K45" s="153">
        <v>85</v>
      </c>
      <c r="L45" s="157"/>
      <c r="M45" s="147"/>
      <c r="N45" s="159">
        <f t="shared" si="5"/>
        <v>-1</v>
      </c>
      <c r="O45" s="159">
        <f t="shared" si="5"/>
        <v>-1</v>
      </c>
      <c r="P45" s="159">
        <f t="shared" si="5"/>
        <v>-2</v>
      </c>
      <c r="Q45" s="159">
        <f t="shared" si="5"/>
        <v>-2</v>
      </c>
      <c r="R45" s="147"/>
      <c r="S45" s="147"/>
      <c r="T45" s="147"/>
      <c r="U45" s="147"/>
    </row>
    <row customHeight="1" ht="30">
      <c r="A46" s="48" t="s">
        <v>53</v>
      </c>
      <c r="B46" s="7" t="s">
        <v>13</v>
      </c>
      <c r="C46" s="160">
        <v>710</v>
      </c>
      <c r="D46" s="152">
        <v>678</v>
      </c>
      <c r="E46" s="153">
        <v>658</v>
      </c>
      <c r="F46" s="151">
        <v>644</v>
      </c>
      <c r="G46" s="153">
        <v>648</v>
      </c>
      <c r="H46" s="151">
        <v>636</v>
      </c>
      <c r="I46" s="153">
        <v>640</v>
      </c>
      <c r="J46" s="151">
        <v>628</v>
      </c>
      <c r="K46" s="153">
        <v>632</v>
      </c>
      <c r="L46" s="157"/>
      <c r="M46" s="147"/>
      <c r="N46" s="159">
        <f t="shared" si="5"/>
        <v>-8</v>
      </c>
      <c r="O46" s="159">
        <f t="shared" si="5"/>
        <v>-8</v>
      </c>
      <c r="P46" s="159">
        <f t="shared" si="5"/>
        <v>-8</v>
      </c>
      <c r="Q46" s="159">
        <f t="shared" si="5"/>
        <v>-8</v>
      </c>
      <c r="R46" s="147"/>
      <c r="S46" s="147"/>
      <c r="T46" s="147"/>
      <c r="U46" s="147"/>
    </row>
    <row customHeight="1" ht="18">
      <c r="A47" s="48" t="s">
        <v>54</v>
      </c>
      <c r="B47" s="7" t="s">
        <v>13</v>
      </c>
      <c r="C47" s="160">
        <v>310</v>
      </c>
      <c r="D47" s="152">
        <v>300</v>
      </c>
      <c r="E47" s="153">
        <v>290</v>
      </c>
      <c r="F47" s="151">
        <v>285</v>
      </c>
      <c r="G47" s="153">
        <v>289</v>
      </c>
      <c r="H47" s="151">
        <v>282</v>
      </c>
      <c r="I47" s="153">
        <v>286</v>
      </c>
      <c r="J47" s="151">
        <v>280</v>
      </c>
      <c r="K47" s="153">
        <v>284</v>
      </c>
      <c r="L47" s="157"/>
      <c r="M47" s="147"/>
      <c r="N47" s="159">
        <f t="shared" si="5"/>
        <v>-3</v>
      </c>
      <c r="O47" s="159">
        <f t="shared" si="5"/>
        <v>-3</v>
      </c>
      <c r="P47" s="159">
        <f t="shared" si="5"/>
        <v>-2</v>
      </c>
      <c r="Q47" s="159">
        <f t="shared" si="5"/>
        <v>-2</v>
      </c>
      <c r="R47" s="147"/>
      <c r="S47" s="147"/>
      <c r="T47" s="147"/>
      <c r="U47" s="147"/>
    </row>
    <row customHeight="1" ht="19.5">
      <c r="A48" s="48" t="s">
        <v>55</v>
      </c>
      <c r="B48" s="7" t="s">
        <v>13</v>
      </c>
      <c r="C48" s="160">
        <v>38</v>
      </c>
      <c r="D48" s="152">
        <v>32</v>
      </c>
      <c r="E48" s="153">
        <v>30</v>
      </c>
      <c r="F48" s="151">
        <v>28</v>
      </c>
      <c r="G48" s="153">
        <v>30</v>
      </c>
      <c r="H48" s="151">
        <v>26</v>
      </c>
      <c r="I48" s="153">
        <v>28</v>
      </c>
      <c r="J48" s="151">
        <v>25</v>
      </c>
      <c r="K48" s="153">
        <v>27</v>
      </c>
      <c r="L48" s="157"/>
      <c r="M48" s="147"/>
      <c r="N48" s="159">
        <f t="shared" si="5"/>
        <v>-2</v>
      </c>
      <c r="O48" s="159">
        <f t="shared" si="5"/>
        <v>-2</v>
      </c>
      <c r="P48" s="159">
        <f t="shared" si="5"/>
        <v>-1</v>
      </c>
      <c r="Q48" s="159">
        <f t="shared" si="5"/>
        <v>-1</v>
      </c>
      <c r="R48" s="147"/>
      <c r="S48" s="147"/>
      <c r="T48" s="147"/>
      <c r="U48" s="147"/>
    </row>
    <row customHeight="1" ht="18">
      <c r="A49" s="48" t="s">
        <v>56</v>
      </c>
      <c r="B49" s="7" t="s">
        <v>13</v>
      </c>
      <c r="C49" s="160">
        <v>17</v>
      </c>
      <c r="D49" s="152">
        <v>16</v>
      </c>
      <c r="E49" s="153">
        <v>15</v>
      </c>
      <c r="F49" s="151">
        <v>14</v>
      </c>
      <c r="G49" s="153">
        <v>15</v>
      </c>
      <c r="H49" s="151">
        <v>14</v>
      </c>
      <c r="I49" s="153">
        <v>15</v>
      </c>
      <c r="J49" s="151">
        <v>13</v>
      </c>
      <c r="K49" s="153">
        <v>14</v>
      </c>
      <c r="L49" s="157"/>
      <c r="M49" s="147"/>
      <c r="N49" s="159">
        <f t="shared" si="5"/>
        <v>0</v>
      </c>
      <c r="O49" s="159">
        <f t="shared" si="5"/>
        <v>0</v>
      </c>
      <c r="P49" s="159">
        <f t="shared" si="5"/>
        <v>-1</v>
      </c>
      <c r="Q49" s="159">
        <f t="shared" si="5"/>
        <v>-1</v>
      </c>
      <c r="R49" s="147"/>
      <c r="S49" s="147"/>
      <c r="T49" s="147"/>
      <c r="U49" s="147"/>
    </row>
    <row customHeight="1" ht="18">
      <c r="A50" s="48" t="s">
        <v>57</v>
      </c>
      <c r="B50" s="7" t="s">
        <v>13</v>
      </c>
      <c r="C50" s="160">
        <v>26</v>
      </c>
      <c r="D50" s="152">
        <v>24</v>
      </c>
      <c r="E50" s="153">
        <v>23</v>
      </c>
      <c r="F50" s="151">
        <v>22</v>
      </c>
      <c r="G50" s="153">
        <v>23</v>
      </c>
      <c r="H50" s="151">
        <v>22</v>
      </c>
      <c r="I50" s="153">
        <v>23</v>
      </c>
      <c r="J50" s="151">
        <v>21</v>
      </c>
      <c r="K50" s="153">
        <v>22</v>
      </c>
      <c r="L50" s="157"/>
      <c r="M50" s="147"/>
      <c r="N50" s="159">
        <f t="shared" si="5"/>
        <v>0</v>
      </c>
      <c r="O50" s="159">
        <f t="shared" si="5"/>
        <v>0</v>
      </c>
      <c r="P50" s="159">
        <f t="shared" si="5"/>
        <v>-1</v>
      </c>
      <c r="Q50" s="159">
        <f t="shared" si="5"/>
        <v>-1</v>
      </c>
      <c r="R50" s="147"/>
      <c r="S50" s="147"/>
      <c r="T50" s="147"/>
      <c r="U50" s="147"/>
    </row>
    <row customHeight="1" ht="19.5">
      <c r="A51" s="48" t="s">
        <v>58</v>
      </c>
      <c r="B51" s="7" t="s">
        <v>13</v>
      </c>
      <c r="C51" s="160">
        <v>100</v>
      </c>
      <c r="D51" s="152">
        <v>94</v>
      </c>
      <c r="E51" s="153">
        <v>93</v>
      </c>
      <c r="F51" s="151">
        <v>91</v>
      </c>
      <c r="G51" s="153">
        <v>93</v>
      </c>
      <c r="H51" s="151">
        <v>88</v>
      </c>
      <c r="I51" s="153">
        <v>90</v>
      </c>
      <c r="J51" s="151">
        <v>85</v>
      </c>
      <c r="K51" s="153">
        <v>88</v>
      </c>
      <c r="L51" s="157"/>
      <c r="M51" s="147"/>
      <c r="N51" s="159">
        <f t="shared" si="5"/>
        <v>-3</v>
      </c>
      <c r="O51" s="159">
        <f t="shared" si="5"/>
        <v>-3</v>
      </c>
      <c r="P51" s="159">
        <f t="shared" si="5"/>
        <v>-3</v>
      </c>
      <c r="Q51" s="159">
        <f t="shared" si="5"/>
        <v>-2</v>
      </c>
      <c r="R51" s="147"/>
      <c r="S51" s="147"/>
      <c r="T51" s="147"/>
      <c r="U51" s="147"/>
    </row>
    <row customHeight="1" ht="19.5">
      <c r="A52" s="48" t="s">
        <v>59</v>
      </c>
      <c r="B52" s="7" t="s">
        <v>13</v>
      </c>
      <c r="C52" s="160">
        <v>19</v>
      </c>
      <c r="D52" s="152">
        <v>18</v>
      </c>
      <c r="E52" s="153">
        <v>17</v>
      </c>
      <c r="F52" s="151">
        <v>16</v>
      </c>
      <c r="G52" s="153">
        <v>17</v>
      </c>
      <c r="H52" s="151">
        <v>15</v>
      </c>
      <c r="I52" s="153">
        <v>16</v>
      </c>
      <c r="J52" s="151">
        <v>14</v>
      </c>
      <c r="K52" s="153">
        <v>15</v>
      </c>
      <c r="L52" s="157"/>
      <c r="M52" s="147"/>
      <c r="N52" s="159">
        <f t="shared" si="5"/>
        <v>-1</v>
      </c>
      <c r="O52" s="159">
        <f t="shared" si="5"/>
        <v>-1</v>
      </c>
      <c r="P52" s="159">
        <f t="shared" si="5"/>
        <v>-1</v>
      </c>
      <c r="Q52" s="159">
        <f t="shared" si="5"/>
        <v>-1</v>
      </c>
      <c r="R52" s="147"/>
      <c r="S52" s="147"/>
      <c r="T52" s="147"/>
      <c r="U52" s="147"/>
    </row>
    <row customHeight="1" ht="19.5">
      <c r="A53" s="48" t="s">
        <v>60</v>
      </c>
      <c r="B53" s="7" t="s">
        <v>13</v>
      </c>
      <c r="C53" s="160">
        <v>19</v>
      </c>
      <c r="D53" s="152">
        <v>18</v>
      </c>
      <c r="E53" s="153">
        <v>17</v>
      </c>
      <c r="F53" s="151">
        <v>16</v>
      </c>
      <c r="G53" s="153">
        <v>17</v>
      </c>
      <c r="H53" s="151">
        <v>15</v>
      </c>
      <c r="I53" s="153">
        <v>16</v>
      </c>
      <c r="J53" s="151">
        <v>14</v>
      </c>
      <c r="K53" s="153">
        <v>15</v>
      </c>
      <c r="L53" s="157"/>
      <c r="M53" s="147"/>
      <c r="N53" s="159">
        <f t="shared" si="5"/>
        <v>-1</v>
      </c>
      <c r="O53" s="159">
        <f t="shared" si="5"/>
        <v>-1</v>
      </c>
      <c r="P53" s="159">
        <f t="shared" si="5"/>
        <v>-1</v>
      </c>
      <c r="Q53" s="159">
        <f t="shared" si="5"/>
        <v>-1</v>
      </c>
      <c r="R53" s="147"/>
      <c r="S53" s="147"/>
      <c r="T53" s="147"/>
      <c r="U53" s="147"/>
    </row>
    <row customHeight="1" ht="29.25">
      <c r="A54" s="48" t="s">
        <v>61</v>
      </c>
      <c r="B54" s="7" t="s">
        <v>13</v>
      </c>
      <c r="C54" s="160">
        <v>74</v>
      </c>
      <c r="D54" s="152">
        <f t="shared" si="12" ref="D54:K54">D121</f>
        <v>70</v>
      </c>
      <c r="E54" s="152">
        <f t="shared" si="12"/>
        <v>67</v>
      </c>
      <c r="F54" s="152">
        <f t="shared" si="12"/>
        <v>64</v>
      </c>
      <c r="G54" s="152">
        <f t="shared" si="12"/>
        <v>66</v>
      </c>
      <c r="H54" s="152">
        <f t="shared" si="12"/>
        <v>62</v>
      </c>
      <c r="I54" s="152">
        <f t="shared" si="12"/>
        <v>64</v>
      </c>
      <c r="J54" s="152">
        <f t="shared" si="12"/>
        <v>60</v>
      </c>
      <c r="K54" s="152">
        <f t="shared" si="12"/>
        <v>62</v>
      </c>
      <c r="L54" s="157"/>
      <c r="M54" s="147"/>
      <c r="N54" s="159">
        <f t="shared" si="5"/>
        <v>-2</v>
      </c>
      <c r="O54" s="159">
        <f t="shared" si="5"/>
        <v>-2</v>
      </c>
      <c r="P54" s="159">
        <f t="shared" si="5"/>
        <v>-2</v>
      </c>
      <c r="Q54" s="159">
        <f t="shared" si="5"/>
        <v>-2</v>
      </c>
      <c r="R54" s="147"/>
      <c r="S54" s="147"/>
      <c r="T54" s="147"/>
      <c r="U54" s="147"/>
    </row>
    <row customHeight="1" ht="18">
      <c r="A55" s="48" t="s">
        <v>62</v>
      </c>
      <c r="B55" s="7" t="s">
        <v>13</v>
      </c>
      <c r="C55" s="160">
        <v>882</v>
      </c>
      <c r="D55" s="152">
        <f t="shared" si="13" ref="D55:J55">D123+5</f>
        <v>880</v>
      </c>
      <c r="E55" s="152">
        <f t="shared" si="13"/>
        <v>877</v>
      </c>
      <c r="F55" s="152">
        <f t="shared" si="13"/>
        <v>871</v>
      </c>
      <c r="G55" s="152">
        <f t="shared" si="13"/>
        <v>875</v>
      </c>
      <c r="H55" s="152">
        <f t="shared" si="13"/>
        <v>865</v>
      </c>
      <c r="I55" s="152">
        <f t="shared" si="13"/>
        <v>869</v>
      </c>
      <c r="J55" s="152">
        <f t="shared" si="13"/>
        <v>859</v>
      </c>
      <c r="K55" s="152">
        <v>863</v>
      </c>
      <c r="L55" s="157"/>
      <c r="M55" s="147"/>
      <c r="N55" s="159">
        <f t="shared" si="5"/>
        <v>-6</v>
      </c>
      <c r="O55" s="159">
        <f t="shared" si="5"/>
        <v>-6</v>
      </c>
      <c r="P55" s="159">
        <f t="shared" si="5"/>
        <v>-6</v>
      </c>
      <c r="Q55" s="159">
        <f t="shared" si="5"/>
        <v>-6</v>
      </c>
      <c r="R55" s="147"/>
      <c r="S55" s="147"/>
      <c r="T55" s="147"/>
      <c r="U55" s="147"/>
    </row>
    <row customHeight="1" ht="18">
      <c r="A56" s="48" t="s">
        <v>63</v>
      </c>
      <c r="B56" s="7" t="s">
        <v>13</v>
      </c>
      <c r="C56" s="160">
        <v>274</v>
      </c>
      <c r="D56" s="152">
        <f t="shared" si="14" ref="D56:K56">D125+3</f>
        <v>270</v>
      </c>
      <c r="E56" s="152">
        <f t="shared" si="14"/>
        <v>263</v>
      </c>
      <c r="F56" s="152">
        <f t="shared" si="14"/>
        <v>259</v>
      </c>
      <c r="G56" s="152">
        <f t="shared" si="14"/>
        <v>262</v>
      </c>
      <c r="H56" s="152">
        <f t="shared" si="14"/>
        <v>256</v>
      </c>
      <c r="I56" s="152">
        <f t="shared" si="14"/>
        <v>259</v>
      </c>
      <c r="J56" s="152">
        <f t="shared" si="14"/>
        <v>253</v>
      </c>
      <c r="K56" s="152">
        <f t="shared" si="14"/>
        <v>257</v>
      </c>
      <c r="L56" s="157"/>
      <c r="M56" s="147"/>
      <c r="N56" s="159">
        <f t="shared" si="5"/>
        <v>-3</v>
      </c>
      <c r="O56" s="159">
        <f t="shared" si="5"/>
        <v>-3</v>
      </c>
      <c r="P56" s="159">
        <f t="shared" si="5"/>
        <v>-3</v>
      </c>
      <c r="Q56" s="159">
        <f t="shared" si="5"/>
        <v>-2</v>
      </c>
      <c r="R56" s="147"/>
      <c r="S56" s="147"/>
      <c r="T56" s="147"/>
      <c r="U56" s="147"/>
    </row>
    <row customHeight="1" ht="18">
      <c r="A57" s="48" t="s">
        <v>64</v>
      </c>
      <c r="B57" s="7" t="s">
        <v>13</v>
      </c>
      <c r="C57" s="160">
        <v>118</v>
      </c>
      <c r="D57" s="152">
        <f t="shared" si="15" ref="D57:K57">D127+2</f>
        <v>112</v>
      </c>
      <c r="E57" s="152">
        <f t="shared" si="15"/>
        <v>109</v>
      </c>
      <c r="F57" s="152">
        <f t="shared" si="15"/>
        <v>106</v>
      </c>
      <c r="G57" s="152">
        <f t="shared" si="15"/>
        <v>108</v>
      </c>
      <c r="H57" s="152">
        <f t="shared" si="15"/>
        <v>104</v>
      </c>
      <c r="I57" s="152">
        <f t="shared" si="15"/>
        <v>106</v>
      </c>
      <c r="J57" s="152">
        <f t="shared" si="15"/>
        <v>102</v>
      </c>
      <c r="K57" s="152">
        <f t="shared" si="15"/>
        <v>104</v>
      </c>
      <c r="L57" s="157"/>
      <c r="M57" s="147"/>
      <c r="N57" s="159">
        <f t="shared" si="5"/>
        <v>-2</v>
      </c>
      <c r="O57" s="159">
        <f t="shared" si="5"/>
        <v>-2</v>
      </c>
      <c r="P57" s="159">
        <f t="shared" si="5"/>
        <v>-2</v>
      </c>
      <c r="Q57" s="159">
        <f t="shared" si="5"/>
        <v>-2</v>
      </c>
      <c r="R57" s="147"/>
      <c r="S57" s="147"/>
      <c r="T57" s="147"/>
      <c r="U57" s="147"/>
    </row>
    <row customHeight="1" ht="18">
      <c r="A58" s="85" t="s">
        <v>65</v>
      </c>
      <c r="B58" s="86" t="s">
        <v>13</v>
      </c>
      <c r="C58" s="160">
        <v>763</v>
      </c>
      <c r="D58" s="152">
        <v>832</v>
      </c>
      <c r="E58" s="152">
        <v>869</v>
      </c>
      <c r="F58" s="152">
        <v>863</v>
      </c>
      <c r="G58" s="152">
        <v>875</v>
      </c>
      <c r="H58" s="152">
        <v>874</v>
      </c>
      <c r="I58" s="152">
        <v>889</v>
      </c>
      <c r="J58" s="152">
        <v>885</v>
      </c>
      <c r="K58" s="152">
        <v>900</v>
      </c>
      <c r="L58" s="157"/>
      <c r="M58" s="147"/>
      <c r="N58" s="159">
        <f t="shared" si="5"/>
        <v>11</v>
      </c>
      <c r="O58" s="159">
        <f t="shared" si="5"/>
        <v>14</v>
      </c>
      <c r="P58" s="159">
        <f t="shared" si="5"/>
        <v>11</v>
      </c>
      <c r="Q58" s="159">
        <f t="shared" si="5"/>
        <v>11</v>
      </c>
      <c r="R58" s="147"/>
      <c r="S58" s="147"/>
      <c r="T58" s="147"/>
      <c r="U58" s="147"/>
    </row>
    <row customHeight="1" ht="29.25">
      <c r="A59" s="87" t="s">
        <v>66</v>
      </c>
      <c r="B59" s="88" t="s">
        <v>13</v>
      </c>
      <c r="C59" s="160">
        <v>400</v>
      </c>
      <c r="D59" s="162">
        <v>395</v>
      </c>
      <c r="E59" s="163">
        <v>390</v>
      </c>
      <c r="F59" s="164">
        <v>390</v>
      </c>
      <c r="G59" s="163">
        <v>395</v>
      </c>
      <c r="H59" s="164">
        <v>385</v>
      </c>
      <c r="I59" s="163">
        <v>390</v>
      </c>
      <c r="J59" s="164">
        <v>380</v>
      </c>
      <c r="K59" s="163">
        <v>385</v>
      </c>
      <c r="L59" s="150"/>
      <c r="M59" s="147"/>
      <c r="N59" s="159">
        <f t="shared" si="5"/>
        <v>-5</v>
      </c>
      <c r="O59" s="159">
        <f t="shared" si="5"/>
        <v>-5</v>
      </c>
      <c r="P59" s="159">
        <f t="shared" si="5"/>
        <v>-5</v>
      </c>
      <c r="Q59" s="159">
        <f t="shared" si="5"/>
        <v>-5</v>
      </c>
      <c r="R59" s="147"/>
      <c r="S59" s="147"/>
      <c r="T59" s="147"/>
      <c r="U59" s="147"/>
    </row>
    <row customHeight="1" ht="29.25">
      <c r="A60" s="49" t="s">
        <v>67</v>
      </c>
      <c r="B60" s="7" t="s">
        <v>13</v>
      </c>
      <c r="C60" s="12">
        <f t="shared" si="16" ref="C60:K60">C5-C12-C59-(-C11)</f>
        <v>801</v>
      </c>
      <c r="D60" s="13">
        <f t="shared" si="16"/>
        <v>662</v>
      </c>
      <c r="E60" s="14">
        <f t="shared" si="16"/>
        <v>615</v>
      </c>
      <c r="F60" s="12">
        <f t="shared" si="16"/>
        <v>600</v>
      </c>
      <c r="G60" s="14">
        <f t="shared" si="16"/>
        <v>547</v>
      </c>
      <c r="H60" s="12">
        <f t="shared" si="16"/>
        <v>579</v>
      </c>
      <c r="I60" s="14">
        <f t="shared" si="16"/>
        <v>536</v>
      </c>
      <c r="J60" s="12">
        <f t="shared" si="16"/>
        <v>557</v>
      </c>
      <c r="K60" s="14">
        <f t="shared" si="16"/>
        <v>524</v>
      </c>
      <c r="L60" s="150"/>
      <c r="M60" s="147"/>
      <c r="N60" s="159">
        <f t="shared" si="5"/>
        <v>-21</v>
      </c>
      <c r="O60" s="159">
        <f t="shared" si="5"/>
        <v>-11</v>
      </c>
      <c r="P60" s="159">
        <f t="shared" si="5"/>
        <v>-22</v>
      </c>
      <c r="Q60" s="159">
        <f t="shared" si="5"/>
        <v>-12</v>
      </c>
      <c r="R60" s="147"/>
      <c r="S60" s="147"/>
      <c r="T60" s="147"/>
      <c r="U60" s="147"/>
    </row>
    <row customHeight="1" ht="29.25">
      <c r="A61" s="47" t="s">
        <v>68</v>
      </c>
      <c r="B61" s="7" t="s">
        <v>13</v>
      </c>
      <c r="C61" s="160">
        <v>700</v>
      </c>
      <c r="D61" s="152">
        <v>650</v>
      </c>
      <c r="E61" s="153">
        <v>600</v>
      </c>
      <c r="F61" s="151">
        <v>550</v>
      </c>
      <c r="G61" s="153">
        <v>510</v>
      </c>
      <c r="H61" s="151">
        <v>540</v>
      </c>
      <c r="I61" s="153">
        <v>500</v>
      </c>
      <c r="J61" s="151">
        <v>530</v>
      </c>
      <c r="K61" s="153">
        <v>490</v>
      </c>
      <c r="L61" s="150"/>
      <c r="M61" s="147"/>
      <c r="N61" s="159">
        <f t="shared" si="5"/>
        <v>-10</v>
      </c>
      <c r="O61" s="159">
        <f t="shared" si="5"/>
        <v>-10</v>
      </c>
      <c r="P61" s="159">
        <f t="shared" si="5"/>
        <v>-10</v>
      </c>
      <c r="Q61" s="159">
        <f t="shared" si="5"/>
        <v>-10</v>
      </c>
      <c r="R61" s="147"/>
      <c r="S61" s="147"/>
      <c r="T61" s="147"/>
      <c r="U61" s="147"/>
    </row>
    <row customHeight="1" ht="29.25">
      <c r="A62" s="84" t="s">
        <v>69</v>
      </c>
      <c r="B62" s="8" t="s">
        <v>13</v>
      </c>
      <c r="C62" s="101">
        <v>228</v>
      </c>
      <c r="D62" s="32">
        <v>168</v>
      </c>
      <c r="E62" s="155">
        <v>110</v>
      </c>
      <c r="F62" s="156">
        <v>100</v>
      </c>
      <c r="G62" s="155">
        <v>95</v>
      </c>
      <c r="H62" s="156">
        <v>95</v>
      </c>
      <c r="I62" s="155">
        <v>90</v>
      </c>
      <c r="J62" s="156">
        <v>90</v>
      </c>
      <c r="K62" s="155">
        <v>85</v>
      </c>
      <c r="L62" s="150"/>
      <c r="M62" s="147"/>
      <c r="N62" s="159">
        <f t="shared" si="5"/>
        <v>-5</v>
      </c>
      <c r="O62" s="159">
        <f t="shared" si="5"/>
        <v>-5</v>
      </c>
      <c r="P62" s="159">
        <f t="shared" si="5"/>
        <v>-5</v>
      </c>
      <c r="Q62" s="159">
        <f t="shared" si="5"/>
        <v>-5</v>
      </c>
      <c r="R62" s="147"/>
      <c r="S62" s="147"/>
      <c r="T62" s="147"/>
      <c r="U62" s="147"/>
    </row>
    <row customHeight="1" ht="31.5">
      <c r="A63" s="83" t="s">
        <v>70</v>
      </c>
      <c r="B63" s="64" t="s">
        <v>13</v>
      </c>
      <c r="C63" s="72">
        <f t="shared" si="17" ref="C63:K63">SUM(C64,C67:C70)</f>
        <v>10684</v>
      </c>
      <c r="D63" s="73">
        <f t="shared" si="17"/>
        <v>10479</v>
      </c>
      <c r="E63" s="74">
        <f t="shared" si="17"/>
        <v>10465</v>
      </c>
      <c r="F63" s="72">
        <f t="shared" si="17"/>
        <v>10345</v>
      </c>
      <c r="G63" s="74">
        <f t="shared" si="17"/>
        <v>10428</v>
      </c>
      <c r="H63" s="72">
        <f t="shared" si="17"/>
        <v>10286</v>
      </c>
      <c r="I63" s="74">
        <f t="shared" si="17"/>
        <v>10374</v>
      </c>
      <c r="J63" s="72">
        <f t="shared" si="17"/>
        <v>10233</v>
      </c>
      <c r="K63" s="74">
        <f t="shared" si="17"/>
        <v>10326</v>
      </c>
      <c r="L63" s="150"/>
      <c r="M63" s="165">
        <f t="shared" si="18" ref="M63:R63">F86+F80+F72+F77+F79</f>
        <v>10345</v>
      </c>
      <c r="N63" s="165">
        <f t="shared" si="18"/>
        <v>10428</v>
      </c>
      <c r="O63" s="165">
        <f t="shared" si="18"/>
        <v>10286</v>
      </c>
      <c r="P63" s="165">
        <f t="shared" si="18"/>
        <v>10374</v>
      </c>
      <c r="Q63" s="165">
        <f t="shared" si="18"/>
        <v>10233</v>
      </c>
      <c r="R63" s="165">
        <f t="shared" si="18"/>
        <v>10326</v>
      </c>
      <c r="S63" s="147"/>
      <c r="T63" s="147"/>
      <c r="U63" s="147"/>
    </row>
    <row customHeight="1" ht="19.5">
      <c r="A64" s="48" t="s">
        <v>71</v>
      </c>
      <c r="B64" s="7" t="s">
        <v>13</v>
      </c>
      <c r="C64" s="96">
        <f t="shared" si="1"/>
        <v>1871</v>
      </c>
      <c r="D64" s="18">
        <f t="shared" si="1"/>
        <v>1842</v>
      </c>
      <c r="E64" s="97">
        <f t="shared" si="1"/>
        <v>1823</v>
      </c>
      <c r="F64" s="96">
        <f t="shared" si="1"/>
        <v>1802</v>
      </c>
      <c r="G64" s="97">
        <f t="shared" si="1"/>
        <v>1808</v>
      </c>
      <c r="H64" s="96">
        <f t="shared" si="1"/>
        <v>1790</v>
      </c>
      <c r="I64" s="97">
        <f t="shared" si="1"/>
        <v>1799</v>
      </c>
      <c r="J64" s="96">
        <f t="shared" si="1"/>
        <v>1780</v>
      </c>
      <c r="K64" s="97">
        <f t="shared" si="1"/>
        <v>1793</v>
      </c>
      <c r="L64" s="150"/>
      <c r="M64" s="147"/>
      <c r="N64" s="147"/>
      <c r="O64" s="165">
        <f t="shared" si="3"/>
        <v>-59</v>
      </c>
      <c r="P64" s="165">
        <f t="shared" si="3"/>
        <v>-54</v>
      </c>
      <c r="Q64" s="165">
        <f t="shared" si="3"/>
        <v>-53</v>
      </c>
      <c r="R64" s="165">
        <f t="shared" si="3"/>
        <v>-48</v>
      </c>
      <c r="S64" s="147"/>
      <c r="T64" s="147"/>
      <c r="U64" s="147"/>
    </row>
    <row customHeight="1" ht="19.5">
      <c r="A65" s="47" t="s">
        <v>72</v>
      </c>
      <c r="B65" s="7" t="s">
        <v>13</v>
      </c>
      <c r="C65" s="160">
        <v>715</v>
      </c>
      <c r="D65" s="152">
        <v>700</v>
      </c>
      <c r="E65" s="153">
        <v>690</v>
      </c>
      <c r="F65" s="151">
        <v>685</v>
      </c>
      <c r="G65" s="153">
        <v>688</v>
      </c>
      <c r="H65" s="151">
        <v>682</v>
      </c>
      <c r="I65" s="153">
        <v>686</v>
      </c>
      <c r="J65" s="151">
        <v>680</v>
      </c>
      <c r="K65" s="153">
        <v>684</v>
      </c>
      <c r="L65" s="150"/>
      <c r="M65" s="165"/>
      <c r="N65" s="165"/>
      <c r="O65" s="165"/>
      <c r="P65" s="165"/>
      <c r="Q65" s="165"/>
      <c r="R65" s="165"/>
      <c r="S65" s="165"/>
      <c r="T65" s="165"/>
      <c r="U65" s="165"/>
    </row>
    <row customHeight="1" ht="19.5">
      <c r="A66" s="47" t="s">
        <v>73</v>
      </c>
      <c r="B66" s="7" t="s">
        <v>13</v>
      </c>
      <c r="C66" s="160">
        <v>1156</v>
      </c>
      <c r="D66" s="152">
        <v>1142</v>
      </c>
      <c r="E66" s="153">
        <v>1133</v>
      </c>
      <c r="F66" s="151">
        <v>1117</v>
      </c>
      <c r="G66" s="153">
        <v>1120</v>
      </c>
      <c r="H66" s="151">
        <v>1108</v>
      </c>
      <c r="I66" s="153">
        <v>1113</v>
      </c>
      <c r="J66" s="151">
        <v>1100</v>
      </c>
      <c r="K66" s="153">
        <v>1109</v>
      </c>
      <c r="L66" s="150"/>
      <c r="M66" s="147"/>
      <c r="N66" s="147"/>
      <c r="O66" s="147"/>
      <c r="P66" s="147"/>
      <c r="Q66" s="147"/>
      <c r="R66" s="147"/>
      <c r="S66" s="147"/>
      <c r="T66" s="147"/>
      <c r="U66" s="147"/>
    </row>
    <row customHeight="1" ht="21.75">
      <c r="A67" s="48" t="s">
        <v>74</v>
      </c>
      <c r="B67" s="7" t="s">
        <v>13</v>
      </c>
      <c r="C67" s="166">
        <v>30</v>
      </c>
      <c r="D67" s="167">
        <v>31</v>
      </c>
      <c r="E67" s="168">
        <v>30</v>
      </c>
      <c r="F67" s="169">
        <v>29</v>
      </c>
      <c r="G67" s="168">
        <v>30</v>
      </c>
      <c r="H67" s="169">
        <v>28</v>
      </c>
      <c r="I67" s="168">
        <v>29</v>
      </c>
      <c r="J67" s="169">
        <v>27</v>
      </c>
      <c r="K67" s="168">
        <v>28</v>
      </c>
      <c r="L67" s="150"/>
      <c r="M67" s="147"/>
      <c r="N67" s="147"/>
      <c r="O67" s="147"/>
      <c r="P67" s="147"/>
      <c r="Q67" s="147"/>
      <c r="R67" s="147"/>
      <c r="S67" s="147"/>
      <c r="T67" s="147"/>
      <c r="U67" s="147"/>
    </row>
    <row customHeight="1" ht="21.75">
      <c r="A68" s="48" t="s">
        <v>75</v>
      </c>
      <c r="B68" s="7" t="s">
        <v>13</v>
      </c>
      <c r="C68" s="166"/>
      <c r="D68" s="167"/>
      <c r="E68" s="168"/>
      <c r="F68" s="169"/>
      <c r="G68" s="168"/>
      <c r="H68" s="169"/>
      <c r="I68" s="168"/>
      <c r="J68" s="169"/>
      <c r="K68" s="168"/>
      <c r="L68" s="150"/>
      <c r="M68" s="147"/>
      <c r="N68" s="147"/>
      <c r="O68" s="147"/>
      <c r="P68" s="147"/>
      <c r="Q68" s="147"/>
      <c r="R68" s="147"/>
      <c r="S68" s="147"/>
      <c r="T68" s="147"/>
      <c r="U68" s="147"/>
    </row>
    <row customHeight="1" ht="21.75">
      <c r="A69" s="48" t="s">
        <v>76</v>
      </c>
      <c r="B69" s="7" t="s">
        <v>13</v>
      </c>
      <c r="C69" s="166">
        <v>610</v>
      </c>
      <c r="D69" s="167">
        <v>355</v>
      </c>
      <c r="E69" s="168"/>
      <c r="F69" s="169"/>
      <c r="G69" s="168"/>
      <c r="H69" s="169"/>
      <c r="I69" s="168"/>
      <c r="J69" s="169"/>
      <c r="K69" s="168"/>
      <c r="L69" s="150"/>
      <c r="M69" s="147"/>
      <c r="N69" s="147"/>
      <c r="O69" s="147"/>
      <c r="P69" s="147"/>
      <c r="Q69" s="147"/>
      <c r="R69" s="147"/>
      <c r="S69" s="147"/>
      <c r="T69" s="147"/>
      <c r="U69" s="147"/>
    </row>
    <row customHeight="1" ht="21.75">
      <c r="A70" s="48" t="s">
        <v>77</v>
      </c>
      <c r="B70" s="7" t="s">
        <v>13</v>
      </c>
      <c r="C70" s="96">
        <f t="shared" si="19" ref="C70:K70">SUM(C71,C74,C76,C80)</f>
        <v>8173</v>
      </c>
      <c r="D70" s="18">
        <f t="shared" si="19"/>
        <v>8251</v>
      </c>
      <c r="E70" s="97">
        <f t="shared" si="19"/>
        <v>8612</v>
      </c>
      <c r="F70" s="96">
        <f t="shared" si="19"/>
        <v>8514</v>
      </c>
      <c r="G70" s="97">
        <f t="shared" si="19"/>
        <v>8590</v>
      </c>
      <c r="H70" s="96">
        <f t="shared" si="19"/>
        <v>8468</v>
      </c>
      <c r="I70" s="97">
        <f t="shared" si="19"/>
        <v>8546</v>
      </c>
      <c r="J70" s="96">
        <f t="shared" si="19"/>
        <v>8426</v>
      </c>
      <c r="K70" s="97">
        <f t="shared" si="19"/>
        <v>8505</v>
      </c>
      <c r="L70" s="150"/>
      <c r="M70" s="147"/>
      <c r="N70" s="147"/>
      <c r="O70" s="147"/>
      <c r="P70" s="147"/>
      <c r="Q70" s="147"/>
      <c r="R70" s="147"/>
      <c r="S70" s="147"/>
      <c r="T70" s="147"/>
      <c r="U70" s="147"/>
    </row>
    <row customHeight="1" ht="21">
      <c r="A71" s="47" t="s">
        <v>78</v>
      </c>
      <c r="B71" s="7" t="s">
        <v>13</v>
      </c>
      <c r="C71" s="12">
        <f t="shared" si="1"/>
        <v>49</v>
      </c>
      <c r="D71" s="13">
        <f t="shared" si="1"/>
        <v>49</v>
      </c>
      <c r="E71" s="14">
        <f t="shared" si="1"/>
        <v>50</v>
      </c>
      <c r="F71" s="12">
        <f t="shared" si="1"/>
        <v>49</v>
      </c>
      <c r="G71" s="14">
        <f t="shared" si="1"/>
        <v>51</v>
      </c>
      <c r="H71" s="12">
        <f t="shared" si="1"/>
        <v>48</v>
      </c>
      <c r="I71" s="14">
        <f t="shared" si="1"/>
        <v>50</v>
      </c>
      <c r="J71" s="12">
        <f t="shared" si="1"/>
        <v>47</v>
      </c>
      <c r="K71" s="14">
        <f t="shared" si="1"/>
        <v>49</v>
      </c>
      <c r="L71" s="150"/>
      <c r="M71" s="147"/>
      <c r="N71" s="147"/>
      <c r="O71" s="147"/>
      <c r="P71" s="147"/>
      <c r="Q71" s="147"/>
      <c r="R71" s="147"/>
      <c r="S71" s="147"/>
      <c r="T71" s="147"/>
      <c r="U71" s="147"/>
    </row>
    <row customHeight="1" ht="21">
      <c r="A72" s="47" t="s">
        <v>79</v>
      </c>
      <c r="B72" s="7" t="s">
        <v>13</v>
      </c>
      <c r="C72" s="151">
        <v>17</v>
      </c>
      <c r="D72" s="152">
        <v>16</v>
      </c>
      <c r="E72" s="153">
        <v>17</v>
      </c>
      <c r="F72" s="151">
        <v>17</v>
      </c>
      <c r="G72" s="153">
        <v>18</v>
      </c>
      <c r="H72" s="151">
        <v>17</v>
      </c>
      <c r="I72" s="153">
        <v>18</v>
      </c>
      <c r="J72" s="151">
        <v>17</v>
      </c>
      <c r="K72" s="153">
        <v>18</v>
      </c>
      <c r="L72" s="150"/>
      <c r="M72" s="147"/>
      <c r="N72" s="147"/>
      <c r="O72" s="147"/>
      <c r="P72" s="147"/>
      <c r="Q72" s="147"/>
      <c r="R72" s="147"/>
      <c r="S72" s="147"/>
      <c r="T72" s="147"/>
      <c r="U72" s="147"/>
    </row>
    <row customHeight="1" ht="21">
      <c r="A73" s="47" t="s">
        <v>80</v>
      </c>
      <c r="B73" s="7" t="s">
        <v>13</v>
      </c>
      <c r="C73" s="160">
        <v>32</v>
      </c>
      <c r="D73" s="152">
        <v>33</v>
      </c>
      <c r="E73" s="153">
        <v>33</v>
      </c>
      <c r="F73" s="151">
        <v>32</v>
      </c>
      <c r="G73" s="153">
        <v>33</v>
      </c>
      <c r="H73" s="151">
        <v>31</v>
      </c>
      <c r="I73" s="153">
        <v>32</v>
      </c>
      <c r="J73" s="151">
        <v>30</v>
      </c>
      <c r="K73" s="153">
        <v>31</v>
      </c>
      <c r="L73" s="150"/>
      <c r="M73" s="147"/>
      <c r="N73" s="147"/>
      <c r="O73" s="147"/>
      <c r="P73" s="147"/>
      <c r="Q73" s="147"/>
      <c r="R73" s="147"/>
      <c r="S73" s="147"/>
      <c r="T73" s="147"/>
      <c r="U73" s="147"/>
    </row>
    <row customHeight="1" ht="21">
      <c r="A74" s="47" t="s">
        <v>81</v>
      </c>
      <c r="B74" s="7" t="s">
        <v>13</v>
      </c>
      <c r="C74" s="160">
        <v>1538</v>
      </c>
      <c r="D74" s="152">
        <v>1396</v>
      </c>
      <c r="E74" s="152">
        <v>1646</v>
      </c>
      <c r="F74" s="152">
        <v>1567</v>
      </c>
      <c r="G74" s="152">
        <v>1619</v>
      </c>
      <c r="H74" s="152">
        <v>1534</v>
      </c>
      <c r="I74" s="152">
        <v>1587</v>
      </c>
      <c r="J74" s="152">
        <v>1504</v>
      </c>
      <c r="K74" s="152">
        <v>1558</v>
      </c>
      <c r="L74" s="150"/>
      <c r="M74" s="147"/>
      <c r="N74" s="159">
        <f t="shared" si="5"/>
        <v>-33</v>
      </c>
      <c r="O74" s="159">
        <f t="shared" si="5"/>
        <v>-32</v>
      </c>
      <c r="P74" s="159">
        <f t="shared" si="5"/>
        <v>-30</v>
      </c>
      <c r="Q74" s="159">
        <f t="shared" si="5"/>
        <v>-29</v>
      </c>
      <c r="R74" s="147"/>
      <c r="S74" s="147"/>
      <c r="T74" s="147"/>
      <c r="U74" s="147"/>
    </row>
    <row customHeight="1" ht="21">
      <c r="A75" s="47" t="s">
        <v>82</v>
      </c>
      <c r="B75" s="7" t="s">
        <v>13</v>
      </c>
      <c r="C75" s="160">
        <v>900</v>
      </c>
      <c r="D75" s="152">
        <f t="shared" si="20" ref="D75:K75">D74-D40</f>
        <v>1033</v>
      </c>
      <c r="E75" s="152">
        <f t="shared" si="20"/>
        <v>1296</v>
      </c>
      <c r="F75" s="152">
        <f t="shared" si="20"/>
        <v>1227</v>
      </c>
      <c r="G75" s="152">
        <f t="shared" si="20"/>
        <v>1274</v>
      </c>
      <c r="H75" s="152">
        <f t="shared" si="20"/>
        <v>1199</v>
      </c>
      <c r="I75" s="152">
        <f t="shared" si="20"/>
        <v>1247</v>
      </c>
      <c r="J75" s="152">
        <f t="shared" si="20"/>
        <v>1171</v>
      </c>
      <c r="K75" s="152">
        <f t="shared" si="20"/>
        <v>1220</v>
      </c>
      <c r="L75" s="150"/>
      <c r="M75" s="147"/>
      <c r="N75" s="159">
        <f t="shared" si="5"/>
        <v>-28</v>
      </c>
      <c r="O75" s="159">
        <f t="shared" si="5"/>
        <v>-27</v>
      </c>
      <c r="P75" s="159">
        <f t="shared" si="5"/>
        <v>-28</v>
      </c>
      <c r="Q75" s="159">
        <f t="shared" si="5"/>
        <v>-27</v>
      </c>
      <c r="R75" s="147"/>
      <c r="S75" s="147"/>
      <c r="T75" s="147"/>
      <c r="U75" s="147"/>
    </row>
    <row customHeight="1" ht="21">
      <c r="A76" s="47" t="s">
        <v>83</v>
      </c>
      <c r="B76" s="7" t="s">
        <v>13</v>
      </c>
      <c r="C76" s="12">
        <f t="shared" si="4"/>
        <v>1386</v>
      </c>
      <c r="D76" s="13">
        <f t="shared" si="4"/>
        <v>1506</v>
      </c>
      <c r="E76" s="14">
        <f t="shared" si="4"/>
        <v>1566</v>
      </c>
      <c r="F76" s="12">
        <f t="shared" si="4"/>
        <v>1568</v>
      </c>
      <c r="G76" s="14">
        <f t="shared" si="4"/>
        <v>1580</v>
      </c>
      <c r="H76" s="12">
        <f t="shared" si="4"/>
        <v>1566</v>
      </c>
      <c r="I76" s="14">
        <f t="shared" si="4"/>
        <v>1579</v>
      </c>
      <c r="J76" s="12">
        <f t="shared" si="4"/>
        <v>1565</v>
      </c>
      <c r="K76" s="14">
        <f t="shared" si="4"/>
        <v>1578</v>
      </c>
      <c r="L76" s="150"/>
      <c r="M76" s="147"/>
      <c r="N76" s="147"/>
      <c r="O76" s="147"/>
      <c r="P76" s="147"/>
      <c r="Q76" s="147"/>
      <c r="R76" s="147"/>
      <c r="S76" s="147"/>
      <c r="T76" s="147"/>
      <c r="U76" s="147"/>
    </row>
    <row customHeight="1" ht="21">
      <c r="A77" s="47" t="s">
        <v>84</v>
      </c>
      <c r="B77" s="7" t="s">
        <v>13</v>
      </c>
      <c r="C77" s="151">
        <v>355</v>
      </c>
      <c r="D77" s="152">
        <v>388</v>
      </c>
      <c r="E77" s="153">
        <v>400</v>
      </c>
      <c r="F77" s="151">
        <v>395</v>
      </c>
      <c r="G77" s="153">
        <v>400</v>
      </c>
      <c r="H77" s="151">
        <v>390</v>
      </c>
      <c r="I77" s="153">
        <v>395</v>
      </c>
      <c r="J77" s="151">
        <v>385</v>
      </c>
      <c r="K77" s="153">
        <v>390</v>
      </c>
      <c r="L77" s="150"/>
      <c r="M77" s="147"/>
      <c r="N77" s="147"/>
      <c r="O77" s="147"/>
      <c r="P77" s="147"/>
      <c r="Q77" s="147"/>
      <c r="R77" s="147"/>
      <c r="S77" s="147"/>
      <c r="T77" s="147"/>
      <c r="U77" s="147"/>
    </row>
    <row customHeight="1" ht="21">
      <c r="A78" s="47" t="s">
        <v>85</v>
      </c>
      <c r="B78" s="7" t="s">
        <v>13</v>
      </c>
      <c r="C78" s="160">
        <v>231</v>
      </c>
      <c r="D78" s="152">
        <v>228</v>
      </c>
      <c r="E78" s="153">
        <v>226</v>
      </c>
      <c r="F78" s="151">
        <v>223</v>
      </c>
      <c r="G78" s="153">
        <v>225</v>
      </c>
      <c r="H78" s="151">
        <v>221</v>
      </c>
      <c r="I78" s="153">
        <v>224</v>
      </c>
      <c r="J78" s="151">
        <v>220</v>
      </c>
      <c r="K78" s="153">
        <v>223</v>
      </c>
      <c r="L78" s="150"/>
      <c r="M78" s="147"/>
      <c r="N78" s="147"/>
      <c r="O78" s="147"/>
      <c r="P78" s="147"/>
      <c r="Q78" s="147"/>
      <c r="R78" s="147"/>
      <c r="S78" s="147"/>
      <c r="T78" s="147"/>
      <c r="U78" s="147"/>
    </row>
    <row customHeight="1" ht="30">
      <c r="A79" s="47" t="s">
        <v>86</v>
      </c>
      <c r="B79" s="7" t="s">
        <v>13</v>
      </c>
      <c r="C79" s="160">
        <v>800</v>
      </c>
      <c r="D79" s="152">
        <v>890</v>
      </c>
      <c r="E79" s="153">
        <v>940</v>
      </c>
      <c r="F79" s="151">
        <v>950</v>
      </c>
      <c r="G79" s="153">
        <v>955</v>
      </c>
      <c r="H79" s="151">
        <v>955</v>
      </c>
      <c r="I79" s="153">
        <v>960</v>
      </c>
      <c r="J79" s="151">
        <v>960</v>
      </c>
      <c r="K79" s="153">
        <v>965</v>
      </c>
      <c r="L79" s="150"/>
      <c r="M79" s="147"/>
      <c r="N79" s="147"/>
      <c r="O79" s="147"/>
      <c r="P79" s="147"/>
      <c r="Q79" s="147"/>
      <c r="R79" s="147"/>
      <c r="S79" s="147"/>
      <c r="T79" s="147"/>
      <c r="U79" s="147"/>
    </row>
    <row customHeight="1" ht="30">
      <c r="A80" s="84" t="s">
        <v>87</v>
      </c>
      <c r="B80" s="8" t="s">
        <v>13</v>
      </c>
      <c r="C80" s="160">
        <v>5200</v>
      </c>
      <c r="D80" s="154">
        <v>5300</v>
      </c>
      <c r="E80" s="155">
        <v>5350</v>
      </c>
      <c r="F80" s="156">
        <v>5330</v>
      </c>
      <c r="G80" s="155">
        <v>5340</v>
      </c>
      <c r="H80" s="156">
        <v>5320</v>
      </c>
      <c r="I80" s="155">
        <v>5330</v>
      </c>
      <c r="J80" s="156">
        <v>5310</v>
      </c>
      <c r="K80" s="155">
        <v>5320</v>
      </c>
      <c r="L80" s="150"/>
      <c r="M80" s="147"/>
      <c r="N80" s="147"/>
      <c r="O80" s="147"/>
      <c r="P80" s="147"/>
      <c r="Q80" s="147"/>
      <c r="R80" s="147"/>
      <c r="S80" s="147"/>
      <c r="T80" s="147"/>
      <c r="U80" s="147"/>
    </row>
    <row customHeight="1" ht="25.5">
      <c r="A81" s="92" t="s">
        <v>88</v>
      </c>
      <c r="B81" s="6" t="s">
        <v>13</v>
      </c>
      <c r="C81" s="93">
        <f t="shared" si="21" ref="C81:K81">SUM(C12,C61)</f>
        <v>11384</v>
      </c>
      <c r="D81" s="94">
        <f t="shared" si="21"/>
        <v>11129</v>
      </c>
      <c r="E81" s="95">
        <f t="shared" si="21"/>
        <v>11065</v>
      </c>
      <c r="F81" s="93">
        <f t="shared" si="21"/>
        <v>10895</v>
      </c>
      <c r="G81" s="95">
        <f t="shared" si="21"/>
        <v>10938</v>
      </c>
      <c r="H81" s="93">
        <f t="shared" si="21"/>
        <v>10826</v>
      </c>
      <c r="I81" s="95">
        <f t="shared" si="21"/>
        <v>10874</v>
      </c>
      <c r="J81" s="93">
        <f t="shared" si="21"/>
        <v>10763</v>
      </c>
      <c r="K81" s="95">
        <f t="shared" si="21"/>
        <v>10816</v>
      </c>
      <c r="L81" s="157"/>
      <c r="M81" s="147"/>
      <c r="N81" s="147"/>
      <c r="O81" s="147"/>
      <c r="P81" s="147"/>
      <c r="Q81" s="147"/>
      <c r="R81" s="147"/>
      <c r="S81" s="147"/>
      <c r="T81" s="147"/>
      <c r="U81" s="147"/>
    </row>
    <row customHeight="1" ht="22.5">
      <c r="A82" s="49" t="s">
        <v>89</v>
      </c>
      <c r="B82" s="7" t="s">
        <v>90</v>
      </c>
      <c r="C82" s="23">
        <f t="shared" si="22" ref="C82:K82">IF((ISERROR(C61/C81)),0,(C61/C81)*100)</f>
        <v>6.14898102600141</v>
      </c>
      <c r="D82" s="24">
        <f t="shared" si="22"/>
        <v>5.84059663941055</v>
      </c>
      <c r="E82" s="25">
        <f t="shared" si="22"/>
        <v>5.42250338906462</v>
      </c>
      <c r="F82" s="23">
        <f t="shared" si="22"/>
        <v>5.04818724185406</v>
      </c>
      <c r="G82" s="25">
        <f t="shared" si="22"/>
        <v>4.66264399341744</v>
      </c>
      <c r="H82" s="23">
        <f t="shared" si="22"/>
        <v>4.98799187142065</v>
      </c>
      <c r="I82" s="25">
        <f t="shared" si="22"/>
        <v>4.59812396542211</v>
      </c>
      <c r="J82" s="23">
        <f t="shared" si="22"/>
        <v>4.92427761776456</v>
      </c>
      <c r="K82" s="25">
        <f t="shared" si="22"/>
        <v>4.53032544378698</v>
      </c>
      <c r="L82" s="157"/>
      <c r="M82" s="147"/>
      <c r="N82" s="147"/>
      <c r="O82" s="147"/>
      <c r="P82" s="147"/>
      <c r="Q82" s="147"/>
      <c r="R82" s="147"/>
      <c r="S82" s="147"/>
      <c r="T82" s="147"/>
      <c r="U82" s="147"/>
    </row>
    <row customHeight="1" ht="27">
      <c r="A83" s="49" t="s">
        <v>91</v>
      </c>
      <c r="B83" s="7" t="s">
        <v>90</v>
      </c>
      <c r="C83" s="23">
        <f t="shared" si="23" ref="C83:K83">IF((ISERROR(C62/C81)),0,(C62/C81)*100)</f>
        <v>2.00281096275474</v>
      </c>
      <c r="D83" s="24">
        <f t="shared" si="23"/>
        <v>1.50956959295534</v>
      </c>
      <c r="E83" s="25">
        <f t="shared" si="23"/>
        <v>0.994125621328513</v>
      </c>
      <c r="F83" s="23">
        <f t="shared" si="23"/>
        <v>0.917852225791648</v>
      </c>
      <c r="G83" s="25">
        <f t="shared" si="23"/>
        <v>0.868531724264034</v>
      </c>
      <c r="H83" s="23">
        <f t="shared" si="23"/>
        <v>0.877517088490671</v>
      </c>
      <c r="I83" s="25">
        <f t="shared" si="23"/>
        <v>0.827662313775979</v>
      </c>
      <c r="J83" s="23">
        <f t="shared" si="23"/>
        <v>0.836198086035492</v>
      </c>
      <c r="K83" s="25">
        <f t="shared" si="23"/>
        <v>0.785872781065089</v>
      </c>
      <c r="L83" s="157"/>
      <c r="M83" s="147"/>
      <c r="N83" s="147"/>
      <c r="O83" s="147"/>
      <c r="P83" s="147"/>
      <c r="Q83" s="147"/>
      <c r="R83" s="147"/>
      <c r="S83" s="147"/>
      <c r="T83" s="147"/>
      <c r="U83" s="147"/>
    </row>
    <row customHeight="1" ht="22.5">
      <c r="A84" s="49" t="s">
        <v>92</v>
      </c>
      <c r="B84" s="7" t="s">
        <v>90</v>
      </c>
      <c r="C84" s="103">
        <v>2.2</v>
      </c>
      <c r="D84" s="170">
        <v>1.1</v>
      </c>
      <c r="E84" s="171">
        <v>1</v>
      </c>
      <c r="F84" s="172">
        <v>0.95</v>
      </c>
      <c r="G84" s="171">
        <v>0.9</v>
      </c>
      <c r="H84" s="172">
        <v>0.9</v>
      </c>
      <c r="I84" s="171">
        <v>0.85</v>
      </c>
      <c r="J84" s="172">
        <v>0.85</v>
      </c>
      <c r="K84" s="171">
        <v>0.8</v>
      </c>
      <c r="L84" s="157"/>
      <c r="M84" s="147"/>
      <c r="N84" s="147"/>
      <c r="O84" s="147"/>
      <c r="P84" s="147"/>
      <c r="Q84" s="147"/>
      <c r="R84" s="147"/>
      <c r="S84" s="147"/>
      <c r="T84" s="147"/>
      <c r="U84" s="147"/>
    </row>
    <row customHeight="1" ht="28.5">
      <c r="A85" s="50" t="s">
        <v>93</v>
      </c>
      <c r="B85" s="8" t="s">
        <v>13</v>
      </c>
      <c r="C85" s="173">
        <v>1338</v>
      </c>
      <c r="D85" s="174">
        <f t="shared" si="24" ref="D85:K85">D127+D125+D123+D121+D119</f>
        <v>1327</v>
      </c>
      <c r="E85" s="174">
        <f t="shared" si="24"/>
        <v>1311</v>
      </c>
      <c r="F85" s="174">
        <f t="shared" si="24"/>
        <v>1294</v>
      </c>
      <c r="G85" s="174">
        <f t="shared" si="24"/>
        <v>1306</v>
      </c>
      <c r="H85" s="174">
        <f t="shared" si="24"/>
        <v>1280</v>
      </c>
      <c r="I85" s="174">
        <f t="shared" si="24"/>
        <v>1292</v>
      </c>
      <c r="J85" s="174">
        <f t="shared" si="24"/>
        <v>1267</v>
      </c>
      <c r="K85" s="174">
        <f t="shared" si="24"/>
        <v>1280</v>
      </c>
      <c r="L85" s="175"/>
      <c r="M85" s="147"/>
      <c r="N85" s="147"/>
      <c r="O85" s="147"/>
      <c r="P85" s="147"/>
      <c r="Q85" s="147"/>
      <c r="R85" s="147"/>
      <c r="S85" s="147"/>
      <c r="T85" s="147"/>
      <c r="U85" s="147"/>
    </row>
    <row customHeight="1" ht="31.5">
      <c r="A86" s="83" t="s">
        <v>94</v>
      </c>
      <c r="B86" s="64" t="s">
        <v>13</v>
      </c>
      <c r="C86" s="72">
        <f t="shared" si="25" ref="C86:K86">SUM(C89,C93,C103,C105,C107,C109,C111,C113,C115,C117,C119,C121,C123,C125,C127,C129)</f>
        <v>4312</v>
      </c>
      <c r="D86" s="73">
        <f t="shared" si="25"/>
        <v>3885</v>
      </c>
      <c r="E86" s="107">
        <f t="shared" si="25"/>
        <v>3758</v>
      </c>
      <c r="F86" s="108">
        <f t="shared" si="25"/>
        <v>3653</v>
      </c>
      <c r="G86" s="107">
        <f t="shared" si="25"/>
        <v>3715</v>
      </c>
      <c r="H86" s="108">
        <f t="shared" si="25"/>
        <v>3604</v>
      </c>
      <c r="I86" s="107">
        <f t="shared" si="25"/>
        <v>3671</v>
      </c>
      <c r="J86" s="108">
        <f t="shared" si="25"/>
        <v>3561</v>
      </c>
      <c r="K86" s="107">
        <f t="shared" si="25"/>
        <v>3633</v>
      </c>
      <c r="L86" s="150"/>
      <c r="M86" s="159"/>
      <c r="N86" s="147"/>
      <c r="O86" s="147"/>
      <c r="P86" s="147"/>
      <c r="Q86" s="147"/>
      <c r="R86" s="147"/>
      <c r="S86" s="147"/>
      <c r="T86" s="147"/>
      <c r="U86" s="147"/>
    </row>
    <row s="11" customFormat="1" customHeight="1" ht="37.5">
      <c r="A87" s="29" t="s">
        <v>95</v>
      </c>
      <c r="B87" s="30" t="s">
        <v>13</v>
      </c>
      <c r="C87" s="31">
        <v>2357</v>
      </c>
      <c r="D87" s="32">
        <v>2329</v>
      </c>
      <c r="E87" s="39" t="s">
        <v>96</v>
      </c>
      <c r="F87" s="40" t="s">
        <v>96</v>
      </c>
      <c r="G87" s="41" t="s">
        <v>96</v>
      </c>
      <c r="H87" s="42" t="s">
        <v>96</v>
      </c>
      <c r="I87" s="39" t="s">
        <v>96</v>
      </c>
      <c r="J87" s="40" t="s">
        <v>96</v>
      </c>
      <c r="K87" s="43" t="s">
        <v>96</v>
      </c>
      <c r="L87" s="176"/>
      <c r="M87" s="11"/>
      <c r="N87" s="11"/>
      <c r="O87" s="11"/>
      <c r="P87" s="11"/>
      <c r="Q87" s="11"/>
      <c r="R87" s="11"/>
      <c r="S87" s="11"/>
      <c r="T87" s="11"/>
      <c r="U87" s="11"/>
    </row>
    <row customHeight="1" ht="15.75">
      <c r="A88" s="47" t="s">
        <v>14</v>
      </c>
      <c r="B88" s="7"/>
      <c r="C88" s="20"/>
      <c r="D88" s="21"/>
      <c r="E88" s="22"/>
      <c r="F88" s="20"/>
      <c r="G88" s="22"/>
      <c r="H88" s="20"/>
      <c r="I88" s="20"/>
      <c r="J88" s="20"/>
      <c r="K88" s="20"/>
      <c r="L88" s="176"/>
      <c r="M88" s="147"/>
      <c r="N88" s="147"/>
      <c r="O88" s="147"/>
      <c r="P88" s="147"/>
      <c r="Q88" s="147"/>
      <c r="R88" s="147"/>
      <c r="S88" s="147"/>
      <c r="T88" s="147"/>
      <c r="U88" s="147"/>
    </row>
    <row customHeight="1" ht="21.75">
      <c r="A89" s="48" t="s">
        <v>21</v>
      </c>
      <c r="B89" s="7" t="s">
        <v>13</v>
      </c>
      <c r="C89" s="151">
        <v>559</v>
      </c>
      <c r="D89" s="152">
        <v>549</v>
      </c>
      <c r="E89" s="153">
        <f t="shared" si="26" ref="E89:K89">E91+E92</f>
        <v>540</v>
      </c>
      <c r="F89" s="153">
        <f t="shared" si="26"/>
        <v>529</v>
      </c>
      <c r="G89" s="153">
        <f t="shared" si="26"/>
        <v>537</v>
      </c>
      <c r="H89" s="153">
        <f t="shared" si="26"/>
        <v>521</v>
      </c>
      <c r="I89" s="153">
        <f t="shared" si="26"/>
        <v>529</v>
      </c>
      <c r="J89" s="153">
        <f t="shared" si="26"/>
        <v>515</v>
      </c>
      <c r="K89" s="153">
        <f t="shared" si="26"/>
        <v>523</v>
      </c>
      <c r="L89" s="176"/>
      <c r="M89" s="147"/>
      <c r="N89" s="147"/>
      <c r="O89" s="147"/>
      <c r="P89" s="147"/>
      <c r="Q89" s="147"/>
      <c r="R89" s="147"/>
      <c r="S89" s="147"/>
      <c r="T89" s="147"/>
      <c r="U89" s="147"/>
    </row>
    <row s="11" customFormat="1" customHeight="1" ht="37.5">
      <c r="A90" s="29" t="s">
        <v>95</v>
      </c>
      <c r="B90" s="30" t="s">
        <v>13</v>
      </c>
      <c r="C90" s="31">
        <v>0</v>
      </c>
      <c r="D90" s="32">
        <v>250</v>
      </c>
      <c r="E90" s="39" t="s">
        <v>96</v>
      </c>
      <c r="F90" s="40" t="s">
        <v>96</v>
      </c>
      <c r="G90" s="41" t="s">
        <v>96</v>
      </c>
      <c r="H90" s="42" t="s">
        <v>96</v>
      </c>
      <c r="I90" s="39" t="s">
        <v>96</v>
      </c>
      <c r="J90" s="40" t="s">
        <v>96</v>
      </c>
      <c r="K90" s="43" t="s">
        <v>96</v>
      </c>
      <c r="L90" s="176"/>
      <c r="M90" s="11"/>
      <c r="N90" s="11"/>
      <c r="O90" s="11"/>
      <c r="P90" s="11"/>
      <c r="Q90" s="11"/>
      <c r="R90" s="11"/>
      <c r="S90" s="11"/>
      <c r="T90" s="11"/>
      <c r="U90" s="11"/>
    </row>
    <row customHeight="1" ht="33">
      <c r="A91" s="47" t="s">
        <v>97</v>
      </c>
      <c r="B91" s="7" t="s">
        <v>13</v>
      </c>
      <c r="C91" s="151">
        <v>548</v>
      </c>
      <c r="D91" s="152">
        <v>540</v>
      </c>
      <c r="E91" s="153">
        <v>532</v>
      </c>
      <c r="F91" s="177">
        <v>522</v>
      </c>
      <c r="G91" s="161">
        <v>529</v>
      </c>
      <c r="H91" s="161">
        <v>515</v>
      </c>
      <c r="I91" s="161">
        <v>522</v>
      </c>
      <c r="J91" s="161">
        <v>510</v>
      </c>
      <c r="K91" s="161">
        <v>517</v>
      </c>
      <c r="L91" s="176"/>
      <c r="M91" s="147"/>
      <c r="N91" s="147"/>
      <c r="O91" s="147"/>
      <c r="P91" s="147"/>
      <c r="Q91" s="147"/>
      <c r="R91" s="147"/>
      <c r="S91" s="147"/>
      <c r="T91" s="147"/>
      <c r="U91" s="147"/>
    </row>
    <row customHeight="1" ht="18">
      <c r="A92" s="47" t="s">
        <v>98</v>
      </c>
      <c r="B92" s="7" t="s">
        <v>13</v>
      </c>
      <c r="C92" s="151">
        <v>10</v>
      </c>
      <c r="D92" s="152">
        <v>9</v>
      </c>
      <c r="E92" s="153">
        <v>8</v>
      </c>
      <c r="F92" s="177">
        <v>7</v>
      </c>
      <c r="G92" s="161">
        <v>8</v>
      </c>
      <c r="H92" s="161">
        <v>6</v>
      </c>
      <c r="I92" s="161">
        <v>7</v>
      </c>
      <c r="J92" s="161">
        <v>5</v>
      </c>
      <c r="K92" s="161">
        <v>6</v>
      </c>
      <c r="L92" s="176"/>
      <c r="M92" s="147"/>
      <c r="N92" s="147"/>
      <c r="O92" s="147"/>
      <c r="P92" s="147"/>
      <c r="Q92" s="147"/>
      <c r="R92" s="147"/>
      <c r="S92" s="147"/>
      <c r="T92" s="147"/>
      <c r="U92" s="147"/>
    </row>
    <row customHeight="1" ht="19.5">
      <c r="A93" s="49" t="s">
        <v>25</v>
      </c>
      <c r="B93" s="7" t="s">
        <v>13</v>
      </c>
      <c r="C93" s="23">
        <f t="shared" si="27" ref="C93:K93">SUM(C95,C97,C99,C101)</f>
        <v>1434</v>
      </c>
      <c r="D93" s="24">
        <f t="shared" si="27"/>
        <v>1098</v>
      </c>
      <c r="E93" s="25">
        <f t="shared" si="27"/>
        <v>1062</v>
      </c>
      <c r="F93" s="111">
        <f t="shared" si="27"/>
        <v>1019</v>
      </c>
      <c r="G93" s="112">
        <f t="shared" si="27"/>
        <v>1037</v>
      </c>
      <c r="H93" s="113">
        <f t="shared" si="27"/>
        <v>1007</v>
      </c>
      <c r="I93" s="112">
        <f t="shared" si="27"/>
        <v>1030</v>
      </c>
      <c r="J93" s="113">
        <f t="shared" si="27"/>
        <v>998</v>
      </c>
      <c r="K93" s="112">
        <f t="shared" si="27"/>
        <v>1024</v>
      </c>
      <c r="L93" s="176"/>
      <c r="M93" s="147"/>
      <c r="N93" s="147"/>
      <c r="O93" s="147"/>
      <c r="P93" s="147"/>
      <c r="Q93" s="147"/>
      <c r="R93" s="147"/>
      <c r="S93" s="147"/>
      <c r="T93" s="147"/>
      <c r="U93" s="147"/>
    </row>
    <row s="11" customFormat="1" customHeight="1" ht="37.5">
      <c r="A94" s="29" t="s">
        <v>95</v>
      </c>
      <c r="B94" s="30" t="s">
        <v>13</v>
      </c>
      <c r="C94" s="31">
        <v>790</v>
      </c>
      <c r="D94" s="32">
        <v>545</v>
      </c>
      <c r="E94" s="39" t="s">
        <v>96</v>
      </c>
      <c r="F94" s="114" t="s">
        <v>96</v>
      </c>
      <c r="G94" s="115" t="s">
        <v>96</v>
      </c>
      <c r="H94" s="116">
        <f t="shared" si="3"/>
        <v>-12</v>
      </c>
      <c r="I94" s="116">
        <f t="shared" si="3"/>
        <v>-7</v>
      </c>
      <c r="J94" s="116">
        <f t="shared" si="3"/>
        <v>-9</v>
      </c>
      <c r="K94" s="116">
        <f t="shared" si="3"/>
        <v>-6</v>
      </c>
      <c r="L94" s="176"/>
      <c r="M94" s="11"/>
      <c r="N94" s="11"/>
      <c r="O94" s="11"/>
      <c r="P94" s="11"/>
      <c r="Q94" s="11"/>
      <c r="R94" s="11"/>
      <c r="S94" s="11"/>
      <c r="T94" s="11"/>
      <c r="U94" s="11"/>
    </row>
    <row customHeight="1" ht="21">
      <c r="A95" s="48" t="s">
        <v>26</v>
      </c>
      <c r="B95" s="7" t="s">
        <v>13</v>
      </c>
      <c r="C95" s="151">
        <v>25</v>
      </c>
      <c r="D95" s="152">
        <v>20</v>
      </c>
      <c r="E95" s="153">
        <v>18</v>
      </c>
      <c r="F95" s="177">
        <v>16</v>
      </c>
      <c r="G95" s="161">
        <v>17</v>
      </c>
      <c r="H95" s="161">
        <v>15</v>
      </c>
      <c r="I95" s="161">
        <v>16</v>
      </c>
      <c r="J95" s="161">
        <v>14</v>
      </c>
      <c r="K95" s="161">
        <v>16</v>
      </c>
      <c r="L95" s="176"/>
      <c r="M95" s="147"/>
      <c r="N95" s="147"/>
      <c r="O95" s="147"/>
      <c r="P95" s="147"/>
      <c r="Q95" s="147"/>
      <c r="R95" s="147"/>
      <c r="S95" s="147"/>
      <c r="T95" s="147"/>
      <c r="U95" s="147"/>
    </row>
    <row s="11" customFormat="1" customHeight="1" ht="37.5">
      <c r="A96" s="29" t="s">
        <v>95</v>
      </c>
      <c r="B96" s="30" t="s">
        <v>13</v>
      </c>
      <c r="C96" s="31">
        <v>0</v>
      </c>
      <c r="D96" s="32">
        <v>0</v>
      </c>
      <c r="E96" s="39" t="s">
        <v>96</v>
      </c>
      <c r="F96" s="114" t="s">
        <v>96</v>
      </c>
      <c r="G96" s="115" t="s">
        <v>96</v>
      </c>
      <c r="H96" s="116" t="s">
        <v>96</v>
      </c>
      <c r="I96" s="117" t="s">
        <v>96</v>
      </c>
      <c r="J96" s="114" t="s">
        <v>96</v>
      </c>
      <c r="K96" s="118" t="s">
        <v>96</v>
      </c>
      <c r="L96" s="176"/>
      <c r="M96" s="11"/>
      <c r="N96" s="11"/>
      <c r="O96" s="11"/>
      <c r="P96" s="11"/>
      <c r="Q96" s="11"/>
      <c r="R96" s="11"/>
      <c r="S96" s="11"/>
      <c r="T96" s="11"/>
      <c r="U96" s="11"/>
    </row>
    <row customHeight="1" ht="24">
      <c r="A97" s="48" t="s">
        <v>27</v>
      </c>
      <c r="B97" s="7" t="s">
        <v>13</v>
      </c>
      <c r="C97" s="151">
        <v>1120</v>
      </c>
      <c r="D97" s="152">
        <v>800</v>
      </c>
      <c r="E97" s="153">
        <v>780</v>
      </c>
      <c r="F97" s="177">
        <v>750</v>
      </c>
      <c r="G97" s="161">
        <v>761</v>
      </c>
      <c r="H97" s="161">
        <v>745</v>
      </c>
      <c r="I97" s="161">
        <v>759</v>
      </c>
      <c r="J97" s="161">
        <v>741</v>
      </c>
      <c r="K97" s="161">
        <v>756</v>
      </c>
      <c r="L97" s="176"/>
      <c r="M97" s="159"/>
      <c r="N97" s="147"/>
      <c r="O97" s="147"/>
      <c r="P97" s="147"/>
      <c r="Q97" s="147"/>
      <c r="R97" s="147"/>
      <c r="S97" s="147"/>
      <c r="T97" s="147"/>
      <c r="U97" s="147"/>
    </row>
    <row s="11" customFormat="1" customHeight="1" ht="37.5">
      <c r="A98" s="29" t="s">
        <v>95</v>
      </c>
      <c r="B98" s="30" t="s">
        <v>13</v>
      </c>
      <c r="C98" s="31">
        <v>610</v>
      </c>
      <c r="D98" s="32">
        <v>361</v>
      </c>
      <c r="E98" s="39" t="s">
        <v>96</v>
      </c>
      <c r="F98" s="114" t="s">
        <v>96</v>
      </c>
      <c r="G98" s="115" t="s">
        <v>96</v>
      </c>
      <c r="H98" s="116" t="s">
        <v>96</v>
      </c>
      <c r="I98" s="117" t="s">
        <v>96</v>
      </c>
      <c r="J98" s="114" t="s">
        <v>96</v>
      </c>
      <c r="K98" s="118" t="s">
        <v>96</v>
      </c>
      <c r="L98" s="176"/>
      <c r="M98" s="11"/>
      <c r="N98" s="11"/>
      <c r="O98" s="11"/>
      <c r="P98" s="11"/>
      <c r="Q98" s="11"/>
      <c r="R98" s="11"/>
      <c r="S98" s="11"/>
      <c r="T98" s="11"/>
      <c r="U98" s="11"/>
    </row>
    <row customHeight="1" ht="28.5">
      <c r="A99" s="48" t="s">
        <v>50</v>
      </c>
      <c r="B99" s="7" t="s">
        <v>13</v>
      </c>
      <c r="C99" s="151">
        <v>196</v>
      </c>
      <c r="D99" s="152">
        <v>189</v>
      </c>
      <c r="E99" s="153">
        <v>180</v>
      </c>
      <c r="F99" s="177">
        <v>173</v>
      </c>
      <c r="G99" s="161">
        <v>176</v>
      </c>
      <c r="H99" s="161">
        <v>169</v>
      </c>
      <c r="I99" s="161">
        <v>174</v>
      </c>
      <c r="J99" s="161">
        <v>166</v>
      </c>
      <c r="K99" s="161">
        <v>172</v>
      </c>
      <c r="L99" s="176"/>
      <c r="M99" s="147"/>
      <c r="N99" s="147"/>
      <c r="O99" s="147"/>
      <c r="P99" s="147"/>
      <c r="Q99" s="147"/>
      <c r="R99" s="147"/>
      <c r="S99" s="147"/>
      <c r="T99" s="147"/>
      <c r="U99" s="147"/>
    </row>
    <row s="11" customFormat="1" customHeight="1" ht="37.5">
      <c r="A100" s="29" t="s">
        <v>95</v>
      </c>
      <c r="B100" s="30" t="s">
        <v>13</v>
      </c>
      <c r="C100" s="31">
        <v>136</v>
      </c>
      <c r="D100" s="32">
        <v>139</v>
      </c>
      <c r="E100" s="39" t="s">
        <v>96</v>
      </c>
      <c r="F100" s="114" t="s">
        <v>96</v>
      </c>
      <c r="G100" s="115" t="s">
        <v>96</v>
      </c>
      <c r="H100" s="116" t="s">
        <v>96</v>
      </c>
      <c r="I100" s="117" t="s">
        <v>96</v>
      </c>
      <c r="J100" s="114" t="s">
        <v>96</v>
      </c>
      <c r="K100" s="118" t="s">
        <v>96</v>
      </c>
      <c r="L100" s="176"/>
      <c r="M100" s="11"/>
      <c r="N100" s="11"/>
      <c r="O100" s="11"/>
      <c r="P100" s="11"/>
      <c r="Q100" s="11"/>
      <c r="R100" s="11"/>
      <c r="S100" s="11"/>
      <c r="T100" s="11"/>
      <c r="U100" s="11"/>
    </row>
    <row customHeight="1" ht="35.25">
      <c r="A101" s="48" t="s">
        <v>51</v>
      </c>
      <c r="B101" s="7" t="s">
        <v>13</v>
      </c>
      <c r="C101" s="151">
        <v>93</v>
      </c>
      <c r="D101" s="152">
        <v>89</v>
      </c>
      <c r="E101" s="153">
        <v>84</v>
      </c>
      <c r="F101" s="177">
        <v>80</v>
      </c>
      <c r="G101" s="161">
        <v>83</v>
      </c>
      <c r="H101" s="161">
        <v>78</v>
      </c>
      <c r="I101" s="161">
        <v>81</v>
      </c>
      <c r="J101" s="161">
        <v>77</v>
      </c>
      <c r="K101" s="161">
        <v>80</v>
      </c>
      <c r="L101" s="176"/>
      <c r="M101" s="147"/>
      <c r="N101" s="147"/>
      <c r="O101" s="147"/>
      <c r="P101" s="147"/>
      <c r="Q101" s="147"/>
      <c r="R101" s="147"/>
      <c r="S101" s="147"/>
      <c r="T101" s="147"/>
      <c r="U101" s="147"/>
    </row>
    <row s="11" customFormat="1" customHeight="1" ht="37.5">
      <c r="A102" s="29" t="s">
        <v>95</v>
      </c>
      <c r="B102" s="30" t="s">
        <v>13</v>
      </c>
      <c r="C102" s="31">
        <v>44</v>
      </c>
      <c r="D102" s="32">
        <v>45</v>
      </c>
      <c r="E102" s="39" t="s">
        <v>96</v>
      </c>
      <c r="F102" s="114" t="s">
        <v>96</v>
      </c>
      <c r="G102" s="115" t="s">
        <v>96</v>
      </c>
      <c r="H102" s="116" t="s">
        <v>96</v>
      </c>
      <c r="I102" s="117" t="s">
        <v>96</v>
      </c>
      <c r="J102" s="114" t="s">
        <v>96</v>
      </c>
      <c r="K102" s="118" t="s">
        <v>96</v>
      </c>
      <c r="L102" s="176"/>
      <c r="M102" s="11"/>
      <c r="N102" s="11"/>
      <c r="O102" s="11"/>
      <c r="P102" s="11"/>
      <c r="Q102" s="11"/>
      <c r="R102" s="11"/>
      <c r="S102" s="11"/>
      <c r="T102" s="11"/>
      <c r="U102" s="11"/>
    </row>
    <row customHeight="1" ht="21.75">
      <c r="A103" s="48" t="s">
        <v>52</v>
      </c>
      <c r="B103" s="7" t="s">
        <v>13</v>
      </c>
      <c r="C103" s="151">
        <v>45</v>
      </c>
      <c r="D103" s="152">
        <v>40</v>
      </c>
      <c r="E103" s="153">
        <v>35</v>
      </c>
      <c r="F103" s="178">
        <v>33</v>
      </c>
      <c r="G103" s="177">
        <v>35</v>
      </c>
      <c r="H103" s="178">
        <v>32</v>
      </c>
      <c r="I103" s="177">
        <v>34</v>
      </c>
      <c r="J103" s="178">
        <v>31</v>
      </c>
      <c r="K103" s="177">
        <v>33</v>
      </c>
      <c r="L103" s="176"/>
      <c r="M103" s="147"/>
      <c r="N103" s="147"/>
      <c r="O103" s="147"/>
      <c r="P103" s="147"/>
      <c r="Q103" s="147"/>
      <c r="R103" s="147"/>
      <c r="S103" s="147"/>
      <c r="T103" s="147"/>
      <c r="U103" s="147"/>
    </row>
    <row s="11" customFormat="1" customHeight="1" ht="37.5">
      <c r="A104" s="29" t="s">
        <v>95</v>
      </c>
      <c r="B104" s="30" t="s">
        <v>13</v>
      </c>
      <c r="C104" s="31">
        <v>0</v>
      </c>
      <c r="D104" s="32">
        <v>0</v>
      </c>
      <c r="E104" s="39" t="s">
        <v>96</v>
      </c>
      <c r="F104" s="114" t="s">
        <v>96</v>
      </c>
      <c r="G104" s="115" t="s">
        <v>96</v>
      </c>
      <c r="H104" s="116" t="s">
        <v>96</v>
      </c>
      <c r="I104" s="117" t="s">
        <v>96</v>
      </c>
      <c r="J104" s="114" t="s">
        <v>96</v>
      </c>
      <c r="K104" s="118" t="s">
        <v>96</v>
      </c>
      <c r="L104" s="176"/>
      <c r="M104" s="11"/>
      <c r="N104" s="11"/>
      <c r="O104" s="11"/>
      <c r="P104" s="11"/>
      <c r="Q104" s="11"/>
      <c r="R104" s="11"/>
      <c r="S104" s="11"/>
      <c r="T104" s="11"/>
      <c r="U104" s="11"/>
    </row>
    <row customHeight="1" ht="30.75">
      <c r="A105" s="48" t="s">
        <v>53</v>
      </c>
      <c r="B105" s="7" t="s">
        <v>13</v>
      </c>
      <c r="C105" s="151">
        <v>550</v>
      </c>
      <c r="D105" s="152">
        <v>520</v>
      </c>
      <c r="E105" s="153">
        <v>475</v>
      </c>
      <c r="F105" s="177">
        <v>460</v>
      </c>
      <c r="G105" s="161">
        <v>470</v>
      </c>
      <c r="H105" s="178">
        <v>455</v>
      </c>
      <c r="I105" s="177">
        <v>465</v>
      </c>
      <c r="J105" s="178">
        <v>450</v>
      </c>
      <c r="K105" s="177">
        <v>460</v>
      </c>
      <c r="L105" s="176"/>
      <c r="M105" s="147"/>
      <c r="N105" s="147"/>
      <c r="O105" s="147"/>
      <c r="P105" s="147"/>
      <c r="Q105" s="147"/>
      <c r="R105" s="147"/>
      <c r="S105" s="147"/>
      <c r="T105" s="147"/>
      <c r="U105" s="147"/>
    </row>
    <row s="11" customFormat="1" customHeight="1" ht="37.5">
      <c r="A106" s="29" t="s">
        <v>95</v>
      </c>
      <c r="B106" s="30" t="s">
        <v>13</v>
      </c>
      <c r="C106" s="31">
        <v>124</v>
      </c>
      <c r="D106" s="32">
        <v>114</v>
      </c>
      <c r="E106" s="39" t="s">
        <v>96</v>
      </c>
      <c r="F106" s="114" t="s">
        <v>96</v>
      </c>
      <c r="G106" s="115" t="s">
        <v>96</v>
      </c>
      <c r="H106" s="116" t="s">
        <v>96</v>
      </c>
      <c r="I106" s="117" t="s">
        <v>96</v>
      </c>
      <c r="J106" s="114" t="s">
        <v>96</v>
      </c>
      <c r="K106" s="118" t="s">
        <v>96</v>
      </c>
      <c r="L106" s="176"/>
      <c r="M106" s="11"/>
      <c r="N106" s="11"/>
      <c r="O106" s="11"/>
      <c r="P106" s="11"/>
      <c r="Q106" s="11"/>
      <c r="R106" s="11"/>
      <c r="S106" s="11"/>
      <c r="T106" s="11"/>
      <c r="U106" s="11"/>
    </row>
    <row customHeight="1" ht="17.25">
      <c r="A107" s="48" t="s">
        <v>54</v>
      </c>
      <c r="B107" s="7" t="s">
        <v>13</v>
      </c>
      <c r="C107" s="151">
        <v>186</v>
      </c>
      <c r="D107" s="152">
        <v>177</v>
      </c>
      <c r="E107" s="153">
        <v>170</v>
      </c>
      <c r="F107" s="178">
        <v>162</v>
      </c>
      <c r="G107" s="177">
        <v>167</v>
      </c>
      <c r="H107" s="178">
        <v>160</v>
      </c>
      <c r="I107" s="177">
        <v>165</v>
      </c>
      <c r="J107" s="178">
        <v>158</v>
      </c>
      <c r="K107" s="177">
        <v>163</v>
      </c>
      <c r="L107" s="176"/>
      <c r="M107" s="147"/>
      <c r="N107" s="147"/>
      <c r="O107" s="147"/>
      <c r="P107" s="147"/>
      <c r="Q107" s="147"/>
      <c r="R107" s="147"/>
      <c r="S107" s="147"/>
      <c r="T107" s="147"/>
      <c r="U107" s="147"/>
    </row>
    <row s="11" customFormat="1" customHeight="1" ht="37.5">
      <c r="A108" s="29" t="s">
        <v>95</v>
      </c>
      <c r="B108" s="30" t="s">
        <v>13</v>
      </c>
      <c r="C108" s="31">
        <v>166</v>
      </c>
      <c r="D108" s="32">
        <v>144</v>
      </c>
      <c r="E108" s="39" t="s">
        <v>96</v>
      </c>
      <c r="F108" s="114" t="s">
        <v>96</v>
      </c>
      <c r="G108" s="115" t="s">
        <v>96</v>
      </c>
      <c r="H108" s="116" t="s">
        <v>96</v>
      </c>
      <c r="I108" s="117" t="s">
        <v>96</v>
      </c>
      <c r="J108" s="114" t="s">
        <v>96</v>
      </c>
      <c r="K108" s="118" t="s">
        <v>96</v>
      </c>
      <c r="L108" s="176"/>
      <c r="M108" s="11"/>
      <c r="N108" s="11"/>
      <c r="O108" s="11"/>
      <c r="P108" s="11"/>
      <c r="Q108" s="11"/>
      <c r="R108" s="11"/>
      <c r="S108" s="11"/>
      <c r="T108" s="11"/>
      <c r="U108" s="11"/>
    </row>
    <row customHeight="1" ht="21.75">
      <c r="A109" s="48" t="s">
        <v>55</v>
      </c>
      <c r="B109" s="7" t="s">
        <v>13</v>
      </c>
      <c r="C109" s="151">
        <v>25</v>
      </c>
      <c r="D109" s="152">
        <v>23</v>
      </c>
      <c r="E109" s="153">
        <v>22</v>
      </c>
      <c r="F109" s="178">
        <v>21</v>
      </c>
      <c r="G109" s="177">
        <v>22</v>
      </c>
      <c r="H109" s="178">
        <v>20</v>
      </c>
      <c r="I109" s="177">
        <v>21</v>
      </c>
      <c r="J109" s="178">
        <v>19</v>
      </c>
      <c r="K109" s="177">
        <v>20</v>
      </c>
      <c r="L109" s="176"/>
      <c r="M109" s="147"/>
      <c r="N109" s="147"/>
      <c r="O109" s="147"/>
      <c r="P109" s="147"/>
      <c r="Q109" s="147"/>
      <c r="R109" s="147"/>
      <c r="S109" s="147"/>
      <c r="T109" s="147"/>
      <c r="U109" s="147"/>
    </row>
    <row s="11" customFormat="1" customHeight="1" ht="37.5">
      <c r="A110" s="29" t="s">
        <v>95</v>
      </c>
      <c r="B110" s="30" t="s">
        <v>13</v>
      </c>
      <c r="C110" s="31">
        <v>3</v>
      </c>
      <c r="D110" s="32">
        <v>8</v>
      </c>
      <c r="E110" s="39" t="s">
        <v>96</v>
      </c>
      <c r="F110" s="114" t="s">
        <v>96</v>
      </c>
      <c r="G110" s="115" t="s">
        <v>96</v>
      </c>
      <c r="H110" s="116" t="s">
        <v>96</v>
      </c>
      <c r="I110" s="117" t="s">
        <v>96</v>
      </c>
      <c r="J110" s="114" t="s">
        <v>96</v>
      </c>
      <c r="K110" s="118" t="s">
        <v>96</v>
      </c>
      <c r="L110" s="176"/>
      <c r="M110" s="11"/>
      <c r="N110" s="11"/>
      <c r="O110" s="11"/>
      <c r="P110" s="11"/>
      <c r="Q110" s="11"/>
      <c r="R110" s="11"/>
      <c r="S110" s="11"/>
      <c r="T110" s="11"/>
      <c r="U110" s="11"/>
    </row>
    <row customHeight="1" ht="23.25">
      <c r="A111" s="48" t="s">
        <v>56</v>
      </c>
      <c r="B111" s="7" t="s">
        <v>13</v>
      </c>
      <c r="C111" s="151">
        <v>12</v>
      </c>
      <c r="D111" s="152">
        <v>10</v>
      </c>
      <c r="E111" s="153">
        <v>9</v>
      </c>
      <c r="F111" s="178">
        <v>8</v>
      </c>
      <c r="G111" s="177">
        <v>9</v>
      </c>
      <c r="H111" s="178">
        <v>7</v>
      </c>
      <c r="I111" s="177">
        <v>8</v>
      </c>
      <c r="J111" s="178">
        <v>6</v>
      </c>
      <c r="K111" s="177">
        <v>7</v>
      </c>
      <c r="L111" s="176"/>
      <c r="M111" s="147"/>
      <c r="N111" s="147"/>
      <c r="O111" s="147"/>
      <c r="P111" s="147"/>
      <c r="Q111" s="147"/>
      <c r="R111" s="147"/>
      <c r="S111" s="147"/>
      <c r="T111" s="147"/>
      <c r="U111" s="147"/>
    </row>
    <row s="11" customFormat="1" customHeight="1" ht="37.5">
      <c r="A112" s="29" t="s">
        <v>95</v>
      </c>
      <c r="B112" s="30" t="s">
        <v>13</v>
      </c>
      <c r="C112" s="31">
        <v>0</v>
      </c>
      <c r="D112" s="32">
        <v>0</v>
      </c>
      <c r="E112" s="39" t="s">
        <v>96</v>
      </c>
      <c r="F112" s="114" t="s">
        <v>96</v>
      </c>
      <c r="G112" s="115" t="s">
        <v>96</v>
      </c>
      <c r="H112" s="116" t="s">
        <v>96</v>
      </c>
      <c r="I112" s="117" t="s">
        <v>96</v>
      </c>
      <c r="J112" s="114" t="s">
        <v>96</v>
      </c>
      <c r="K112" s="118" t="s">
        <v>96</v>
      </c>
      <c r="L112" s="176"/>
      <c r="M112" s="11"/>
      <c r="N112" s="11"/>
      <c r="O112" s="11"/>
      <c r="P112" s="11"/>
      <c r="Q112" s="11"/>
      <c r="R112" s="11"/>
      <c r="S112" s="11"/>
      <c r="T112" s="11"/>
      <c r="U112" s="11"/>
    </row>
    <row customHeight="1" ht="23.25">
      <c r="A113" s="48" t="s">
        <v>57</v>
      </c>
      <c r="B113" s="7" t="s">
        <v>13</v>
      </c>
      <c r="C113" s="151">
        <v>23</v>
      </c>
      <c r="D113" s="152">
        <v>22</v>
      </c>
      <c r="E113" s="153">
        <v>21</v>
      </c>
      <c r="F113" s="178">
        <v>20</v>
      </c>
      <c r="G113" s="177">
        <v>21</v>
      </c>
      <c r="H113" s="178">
        <v>19</v>
      </c>
      <c r="I113" s="177">
        <v>20</v>
      </c>
      <c r="J113" s="178">
        <v>18</v>
      </c>
      <c r="K113" s="177">
        <v>19</v>
      </c>
      <c r="L113" s="176"/>
      <c r="M113" s="147"/>
      <c r="N113" s="147"/>
      <c r="O113" s="147"/>
      <c r="P113" s="147"/>
      <c r="Q113" s="147"/>
      <c r="R113" s="147"/>
      <c r="S113" s="147"/>
      <c r="T113" s="147"/>
      <c r="U113" s="147"/>
    </row>
    <row s="11" customFormat="1" customHeight="1" ht="37.5">
      <c r="A114" s="29" t="s">
        <v>95</v>
      </c>
      <c r="B114" s="30" t="s">
        <v>13</v>
      </c>
      <c r="C114" s="31">
        <v>16</v>
      </c>
      <c r="D114" s="32">
        <v>15</v>
      </c>
      <c r="E114" s="39" t="s">
        <v>96</v>
      </c>
      <c r="F114" s="114" t="s">
        <v>96</v>
      </c>
      <c r="G114" s="115" t="s">
        <v>96</v>
      </c>
      <c r="H114" s="116" t="s">
        <v>96</v>
      </c>
      <c r="I114" s="117" t="s">
        <v>96</v>
      </c>
      <c r="J114" s="114" t="s">
        <v>96</v>
      </c>
      <c r="K114" s="118" t="s">
        <v>96</v>
      </c>
      <c r="L114" s="176"/>
      <c r="M114" s="11"/>
      <c r="N114" s="11"/>
      <c r="O114" s="11"/>
      <c r="P114" s="11"/>
      <c r="Q114" s="11"/>
      <c r="R114" s="11"/>
      <c r="S114" s="11"/>
      <c r="T114" s="11"/>
      <c r="U114" s="11"/>
    </row>
    <row customHeight="1" ht="30.75">
      <c r="A115" s="48" t="s">
        <v>58</v>
      </c>
      <c r="B115" s="7" t="s">
        <v>13</v>
      </c>
      <c r="C115" s="151">
        <v>70</v>
      </c>
      <c r="D115" s="152">
        <v>65</v>
      </c>
      <c r="E115" s="153">
        <v>62</v>
      </c>
      <c r="F115" s="178">
        <v>58</v>
      </c>
      <c r="G115" s="177">
        <v>60</v>
      </c>
      <c r="H115" s="178">
        <v>56</v>
      </c>
      <c r="I115" s="177">
        <v>58</v>
      </c>
      <c r="J115" s="178">
        <v>54</v>
      </c>
      <c r="K115" s="177">
        <v>56</v>
      </c>
      <c r="L115" s="176"/>
      <c r="M115" s="147"/>
      <c r="N115" s="147"/>
      <c r="O115" s="147"/>
      <c r="P115" s="147"/>
      <c r="Q115" s="147"/>
      <c r="R115" s="147"/>
      <c r="S115" s="147"/>
      <c r="T115" s="147"/>
      <c r="U115" s="147"/>
    </row>
    <row s="11" customFormat="1" customHeight="1" ht="37.5">
      <c r="A116" s="29" t="s">
        <v>95</v>
      </c>
      <c r="B116" s="30" t="s">
        <v>13</v>
      </c>
      <c r="C116" s="31">
        <v>0</v>
      </c>
      <c r="D116" s="32">
        <v>0</v>
      </c>
      <c r="E116" s="39" t="s">
        <v>96</v>
      </c>
      <c r="F116" s="114" t="s">
        <v>96</v>
      </c>
      <c r="G116" s="115" t="s">
        <v>96</v>
      </c>
      <c r="H116" s="116" t="s">
        <v>96</v>
      </c>
      <c r="I116" s="117" t="s">
        <v>96</v>
      </c>
      <c r="J116" s="114" t="s">
        <v>96</v>
      </c>
      <c r="K116" s="118" t="s">
        <v>96</v>
      </c>
      <c r="L116" s="176"/>
      <c r="M116" s="11"/>
      <c r="N116" s="11"/>
      <c r="O116" s="11"/>
      <c r="P116" s="11"/>
      <c r="Q116" s="11"/>
      <c r="R116" s="11"/>
      <c r="S116" s="11"/>
      <c r="T116" s="11"/>
      <c r="U116" s="11"/>
    </row>
    <row customHeight="1" ht="22.5">
      <c r="A117" s="48" t="s">
        <v>59</v>
      </c>
      <c r="B117" s="7" t="s">
        <v>13</v>
      </c>
      <c r="C117" s="151">
        <v>7</v>
      </c>
      <c r="D117" s="152">
        <v>6</v>
      </c>
      <c r="E117" s="153">
        <v>6</v>
      </c>
      <c r="F117" s="178">
        <v>5</v>
      </c>
      <c r="G117" s="177">
        <v>6</v>
      </c>
      <c r="H117" s="178">
        <v>4</v>
      </c>
      <c r="I117" s="177">
        <v>5</v>
      </c>
      <c r="J117" s="178">
        <v>3</v>
      </c>
      <c r="K117" s="177">
        <v>5</v>
      </c>
      <c r="L117" s="176"/>
      <c r="M117" s="147"/>
      <c r="N117" s="147"/>
      <c r="O117" s="147"/>
      <c r="P117" s="147"/>
      <c r="Q117" s="147"/>
      <c r="R117" s="147"/>
      <c r="S117" s="147"/>
      <c r="T117" s="147"/>
      <c r="U117" s="147"/>
    </row>
    <row s="11" customFormat="1" customHeight="1" ht="37.5">
      <c r="A118" s="29" t="s">
        <v>95</v>
      </c>
      <c r="B118" s="30" t="s">
        <v>13</v>
      </c>
      <c r="C118" s="31">
        <v>0</v>
      </c>
      <c r="D118" s="32">
        <v>0</v>
      </c>
      <c r="E118" s="39" t="s">
        <v>96</v>
      </c>
      <c r="F118" s="114" t="s">
        <v>96</v>
      </c>
      <c r="G118" s="115" t="s">
        <v>96</v>
      </c>
      <c r="H118" s="116" t="s">
        <v>96</v>
      </c>
      <c r="I118" s="117" t="s">
        <v>96</v>
      </c>
      <c r="J118" s="114" t="s">
        <v>96</v>
      </c>
      <c r="K118" s="118" t="s">
        <v>96</v>
      </c>
      <c r="L118" s="176"/>
      <c r="M118" s="11"/>
      <c r="N118" s="11"/>
      <c r="O118" s="11"/>
      <c r="P118" s="11"/>
      <c r="Q118" s="11"/>
      <c r="R118" s="11"/>
      <c r="S118" s="11"/>
      <c r="T118" s="11"/>
      <c r="U118" s="11"/>
    </row>
    <row customHeight="1" ht="22.5">
      <c r="A119" s="48" t="s">
        <v>60</v>
      </c>
      <c r="B119" s="7" t="s">
        <v>13</v>
      </c>
      <c r="C119" s="151">
        <v>7</v>
      </c>
      <c r="D119" s="152">
        <v>5</v>
      </c>
      <c r="E119" s="153">
        <v>5</v>
      </c>
      <c r="F119" s="178">
        <v>4</v>
      </c>
      <c r="G119" s="177">
        <v>5</v>
      </c>
      <c r="H119" s="178">
        <v>3</v>
      </c>
      <c r="I119" s="177">
        <v>4</v>
      </c>
      <c r="J119" s="178">
        <v>3</v>
      </c>
      <c r="K119" s="177">
        <v>4</v>
      </c>
      <c r="L119" s="176"/>
      <c r="M119" s="147"/>
      <c r="N119" s="147"/>
      <c r="O119" s="147"/>
      <c r="P119" s="147"/>
      <c r="Q119" s="147"/>
      <c r="R119" s="147"/>
      <c r="S119" s="147"/>
      <c r="T119" s="147"/>
      <c r="U119" s="147"/>
    </row>
    <row s="11" customFormat="1" customHeight="1" ht="37.5">
      <c r="A120" s="29" t="s">
        <v>95</v>
      </c>
      <c r="B120" s="30" t="s">
        <v>13</v>
      </c>
      <c r="C120" s="31">
        <v>0</v>
      </c>
      <c r="D120" s="32"/>
      <c r="E120" s="39" t="s">
        <v>96</v>
      </c>
      <c r="F120" s="114" t="s">
        <v>96</v>
      </c>
      <c r="G120" s="115" t="s">
        <v>96</v>
      </c>
      <c r="H120" s="116" t="s">
        <v>96</v>
      </c>
      <c r="I120" s="117" t="s">
        <v>96</v>
      </c>
      <c r="J120" s="114" t="s">
        <v>96</v>
      </c>
      <c r="K120" s="118" t="s">
        <v>96</v>
      </c>
      <c r="L120" s="176"/>
      <c r="M120" s="11"/>
      <c r="N120" s="11"/>
      <c r="O120" s="11"/>
      <c r="P120" s="11"/>
      <c r="Q120" s="11"/>
      <c r="R120" s="11"/>
      <c r="S120" s="11"/>
      <c r="T120" s="11"/>
      <c r="U120" s="11"/>
    </row>
    <row customHeight="1" ht="29.25">
      <c r="A121" s="48" t="s">
        <v>61</v>
      </c>
      <c r="B121" s="7" t="s">
        <v>13</v>
      </c>
      <c r="C121" s="151">
        <v>74</v>
      </c>
      <c r="D121" s="152">
        <v>70</v>
      </c>
      <c r="E121" s="153">
        <v>67</v>
      </c>
      <c r="F121" s="178">
        <v>64</v>
      </c>
      <c r="G121" s="177">
        <v>66</v>
      </c>
      <c r="H121" s="178">
        <v>62</v>
      </c>
      <c r="I121" s="177">
        <v>64</v>
      </c>
      <c r="J121" s="178">
        <v>60</v>
      </c>
      <c r="K121" s="177">
        <v>62</v>
      </c>
      <c r="L121" s="176"/>
      <c r="M121" s="147"/>
      <c r="N121" s="147"/>
      <c r="O121" s="147"/>
      <c r="P121" s="147"/>
      <c r="Q121" s="147"/>
      <c r="R121" s="147"/>
      <c r="S121" s="147"/>
      <c r="T121" s="147"/>
      <c r="U121" s="147"/>
    </row>
    <row s="11" customFormat="1" customHeight="1" ht="37.5">
      <c r="A122" s="29" t="s">
        <v>95</v>
      </c>
      <c r="B122" s="30" t="s">
        <v>13</v>
      </c>
      <c r="C122" s="31">
        <v>74</v>
      </c>
      <c r="D122" s="32">
        <v>58</v>
      </c>
      <c r="E122" s="39" t="s">
        <v>96</v>
      </c>
      <c r="F122" s="114" t="s">
        <v>96</v>
      </c>
      <c r="G122" s="115" t="s">
        <v>96</v>
      </c>
      <c r="H122" s="116" t="s">
        <v>96</v>
      </c>
      <c r="I122" s="117" t="s">
        <v>96</v>
      </c>
      <c r="J122" s="114" t="s">
        <v>96</v>
      </c>
      <c r="K122" s="118" t="s">
        <v>96</v>
      </c>
      <c r="L122" s="176"/>
      <c r="M122" s="11"/>
      <c r="N122" s="11"/>
      <c r="O122" s="11"/>
      <c r="P122" s="11"/>
      <c r="Q122" s="11"/>
      <c r="R122" s="11"/>
      <c r="S122" s="11"/>
      <c r="T122" s="11"/>
      <c r="U122" s="11"/>
    </row>
    <row customHeight="1" ht="21.75">
      <c r="A123" s="48" t="s">
        <v>62</v>
      </c>
      <c r="B123" s="7" t="s">
        <v>13</v>
      </c>
      <c r="C123" s="151">
        <v>878</v>
      </c>
      <c r="D123" s="152">
        <v>875</v>
      </c>
      <c r="E123" s="153">
        <v>872</v>
      </c>
      <c r="F123" s="178">
        <v>866</v>
      </c>
      <c r="G123" s="177">
        <v>870</v>
      </c>
      <c r="H123" s="178">
        <v>860</v>
      </c>
      <c r="I123" s="177">
        <v>864</v>
      </c>
      <c r="J123" s="178">
        <v>854</v>
      </c>
      <c r="K123" s="177">
        <v>858</v>
      </c>
      <c r="L123" s="176"/>
      <c r="M123" s="147"/>
      <c r="N123" s="147"/>
      <c r="O123" s="147"/>
      <c r="P123" s="147"/>
      <c r="Q123" s="147"/>
      <c r="R123" s="147"/>
      <c r="S123" s="147"/>
      <c r="T123" s="147"/>
      <c r="U123" s="147"/>
    </row>
    <row s="11" customFormat="1" customHeight="1" ht="37.5">
      <c r="A124" s="29" t="s">
        <v>95</v>
      </c>
      <c r="B124" s="30" t="s">
        <v>13</v>
      </c>
      <c r="C124" s="31">
        <v>850</v>
      </c>
      <c r="D124" s="32">
        <v>856</v>
      </c>
      <c r="E124" s="39" t="s">
        <v>96</v>
      </c>
      <c r="F124" s="114" t="s">
        <v>96</v>
      </c>
      <c r="G124" s="115" t="s">
        <v>96</v>
      </c>
      <c r="H124" s="116" t="s">
        <v>96</v>
      </c>
      <c r="I124" s="117" t="s">
        <v>96</v>
      </c>
      <c r="J124" s="114" t="s">
        <v>96</v>
      </c>
      <c r="K124" s="118" t="s">
        <v>96</v>
      </c>
      <c r="L124" s="176"/>
      <c r="M124" s="11"/>
      <c r="N124" s="11"/>
      <c r="O124" s="11"/>
      <c r="P124" s="11"/>
      <c r="Q124" s="11"/>
      <c r="R124" s="11"/>
      <c r="S124" s="11"/>
      <c r="T124" s="11"/>
      <c r="U124" s="11"/>
    </row>
    <row customHeight="1" ht="21.75">
      <c r="A125" s="48" t="s">
        <v>63</v>
      </c>
      <c r="B125" s="7" t="s">
        <v>13</v>
      </c>
      <c r="C125" s="151">
        <v>271</v>
      </c>
      <c r="D125" s="152">
        <v>267</v>
      </c>
      <c r="E125" s="153">
        <v>260</v>
      </c>
      <c r="F125" s="178">
        <v>256</v>
      </c>
      <c r="G125" s="177">
        <v>259</v>
      </c>
      <c r="H125" s="178">
        <v>253</v>
      </c>
      <c r="I125" s="177">
        <v>256</v>
      </c>
      <c r="J125" s="178">
        <v>250</v>
      </c>
      <c r="K125" s="177">
        <v>254</v>
      </c>
      <c r="L125" s="176"/>
      <c r="M125" s="147"/>
      <c r="N125" s="147"/>
      <c r="O125" s="147"/>
      <c r="P125" s="147"/>
      <c r="Q125" s="147"/>
      <c r="R125" s="147"/>
      <c r="S125" s="147"/>
      <c r="T125" s="147"/>
      <c r="U125" s="147"/>
    </row>
    <row s="11" customFormat="1" customHeight="1" ht="37.5">
      <c r="A126" s="29" t="s">
        <v>95</v>
      </c>
      <c r="B126" s="30" t="s">
        <v>13</v>
      </c>
      <c r="C126" s="31">
        <v>229</v>
      </c>
      <c r="D126" s="32">
        <v>234</v>
      </c>
      <c r="E126" s="39" t="s">
        <v>96</v>
      </c>
      <c r="F126" s="114" t="s">
        <v>96</v>
      </c>
      <c r="G126" s="115" t="s">
        <v>96</v>
      </c>
      <c r="H126" s="116" t="s">
        <v>96</v>
      </c>
      <c r="I126" s="117" t="s">
        <v>96</v>
      </c>
      <c r="J126" s="114" t="s">
        <v>96</v>
      </c>
      <c r="K126" s="118" t="s">
        <v>96</v>
      </c>
      <c r="L126" s="176"/>
      <c r="M126" s="11"/>
      <c r="N126" s="11"/>
      <c r="O126" s="11"/>
      <c r="P126" s="11"/>
      <c r="Q126" s="11"/>
      <c r="R126" s="11"/>
      <c r="S126" s="11"/>
      <c r="T126" s="11"/>
      <c r="U126" s="11"/>
    </row>
    <row customHeight="1" ht="21.75">
      <c r="A127" s="48" t="s">
        <v>64</v>
      </c>
      <c r="B127" s="7" t="s">
        <v>13</v>
      </c>
      <c r="C127" s="151">
        <v>115</v>
      </c>
      <c r="D127" s="152">
        <v>110</v>
      </c>
      <c r="E127" s="153">
        <v>107</v>
      </c>
      <c r="F127" s="177">
        <v>104</v>
      </c>
      <c r="G127" s="161">
        <v>106</v>
      </c>
      <c r="H127" s="178">
        <v>102</v>
      </c>
      <c r="I127" s="177">
        <v>104</v>
      </c>
      <c r="J127" s="178">
        <v>100</v>
      </c>
      <c r="K127" s="177">
        <v>102</v>
      </c>
      <c r="L127" s="176"/>
      <c r="M127" s="147"/>
      <c r="N127" s="147"/>
      <c r="O127" s="147"/>
      <c r="P127" s="147"/>
      <c r="Q127" s="147"/>
      <c r="R127" s="147"/>
      <c r="S127" s="147"/>
      <c r="T127" s="147"/>
      <c r="U127" s="147"/>
    </row>
    <row s="11" customFormat="1" customHeight="1" ht="37.5">
      <c r="A128" s="29" t="s">
        <v>95</v>
      </c>
      <c r="B128" s="30" t="s">
        <v>13</v>
      </c>
      <c r="C128" s="31">
        <v>105</v>
      </c>
      <c r="D128" s="32">
        <v>105</v>
      </c>
      <c r="E128" s="39" t="s">
        <v>96</v>
      </c>
      <c r="F128" s="114" t="s">
        <v>96</v>
      </c>
      <c r="G128" s="115" t="s">
        <v>96</v>
      </c>
      <c r="H128" s="116" t="s">
        <v>96</v>
      </c>
      <c r="I128" s="117" t="s">
        <v>96</v>
      </c>
      <c r="J128" s="114" t="s">
        <v>96</v>
      </c>
      <c r="K128" s="118" t="s">
        <v>96</v>
      </c>
      <c r="L128" s="176"/>
      <c r="M128" s="11"/>
      <c r="N128" s="11"/>
      <c r="O128" s="11"/>
      <c r="P128" s="11"/>
      <c r="Q128" s="11"/>
      <c r="R128" s="11"/>
      <c r="S128" s="11"/>
      <c r="T128" s="11"/>
      <c r="U128" s="11"/>
    </row>
    <row customHeight="1" ht="21">
      <c r="A129" s="48" t="s">
        <v>65</v>
      </c>
      <c r="B129" s="7" t="s">
        <v>13</v>
      </c>
      <c r="C129" s="151">
        <v>56</v>
      </c>
      <c r="D129" s="152">
        <v>48</v>
      </c>
      <c r="E129" s="153">
        <v>45</v>
      </c>
      <c r="F129" s="178">
        <v>44</v>
      </c>
      <c r="G129" s="177">
        <v>45</v>
      </c>
      <c r="H129" s="178">
        <v>43</v>
      </c>
      <c r="I129" s="177">
        <v>44</v>
      </c>
      <c r="J129" s="178">
        <v>42</v>
      </c>
      <c r="K129" s="177">
        <v>43</v>
      </c>
      <c r="L129" s="176"/>
      <c r="M129" s="147"/>
      <c r="N129" s="147"/>
      <c r="O129" s="147"/>
      <c r="P129" s="147"/>
      <c r="Q129" s="147"/>
      <c r="R129" s="147"/>
      <c r="S129" s="147"/>
      <c r="T129" s="147"/>
      <c r="U129" s="147"/>
    </row>
    <row s="11" customFormat="1" customHeight="1" ht="37.5">
      <c r="A130" s="53" t="s">
        <v>95</v>
      </c>
      <c r="B130" s="54" t="s">
        <v>13</v>
      </c>
      <c r="C130" s="55">
        <v>0</v>
      </c>
      <c r="D130" s="56">
        <v>0</v>
      </c>
      <c r="E130" s="57" t="s">
        <v>96</v>
      </c>
      <c r="F130" s="120" t="s">
        <v>96</v>
      </c>
      <c r="G130" s="121" t="s">
        <v>96</v>
      </c>
      <c r="H130" s="122" t="s">
        <v>96</v>
      </c>
      <c r="I130" s="123" t="s">
        <v>96</v>
      </c>
      <c r="J130" s="120" t="s">
        <v>96</v>
      </c>
      <c r="K130" s="124" t="s">
        <v>96</v>
      </c>
      <c r="L130" s="179"/>
      <c r="M130" s="11"/>
      <c r="N130" s="11"/>
      <c r="O130" s="11"/>
      <c r="P130" s="11"/>
      <c r="Q130" s="11"/>
      <c r="R130" s="11"/>
      <c r="S130" s="11"/>
      <c r="T130" s="11"/>
      <c r="U130" s="11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9">
    <cfRule type="cellIs" priority="1185" dxfId="0" stopIfTrue="1" operator="lessThan">
      <formula>$C$90</formula>
    </cfRule>
  </conditionalFormatting>
  <conditionalFormatting sqref="C95">
    <cfRule type="cellIs" priority="1181" dxfId="1" stopIfTrue="1" operator="lessThan">
      <formula>$C$96</formula>
    </cfRule>
  </conditionalFormatting>
  <conditionalFormatting sqref="C97">
    <cfRule type="cellIs" priority="1179" dxfId="2" stopIfTrue="1" operator="lessThan">
      <formula>$C$98</formula>
    </cfRule>
  </conditionalFormatting>
  <conditionalFormatting sqref="C99">
    <cfRule type="cellIs" priority="1177" dxfId="3" stopIfTrue="1" operator="lessThan">
      <formula>$C$100</formula>
    </cfRule>
  </conditionalFormatting>
  <conditionalFormatting sqref="C101">
    <cfRule type="cellIs" priority="1175" dxfId="4" stopIfTrue="1" operator="lessThan">
      <formula>$C$102</formula>
    </cfRule>
  </conditionalFormatting>
  <conditionalFormatting sqref="C103">
    <cfRule type="cellIs" priority="1173" dxfId="5" stopIfTrue="1" operator="lessThan">
      <formula>$C$104</formula>
    </cfRule>
  </conditionalFormatting>
  <conditionalFormatting sqref="C105">
    <cfRule type="cellIs" priority="1171" dxfId="6" stopIfTrue="1" operator="lessThan">
      <formula>$C$106</formula>
    </cfRule>
  </conditionalFormatting>
  <conditionalFormatting sqref="C107">
    <cfRule type="cellIs" priority="1169" dxfId="7" stopIfTrue="1" operator="lessThan">
      <formula>$C$108</formula>
    </cfRule>
  </conditionalFormatting>
  <conditionalFormatting sqref="C109">
    <cfRule type="cellIs" priority="1167" dxfId="8" stopIfTrue="1" operator="lessThan">
      <formula>$C$110</formula>
    </cfRule>
  </conditionalFormatting>
  <conditionalFormatting sqref="C111">
    <cfRule type="cellIs" priority="1165" dxfId="9" stopIfTrue="1" operator="lessThan">
      <formula>$C$112</formula>
    </cfRule>
  </conditionalFormatting>
  <conditionalFormatting sqref="C113">
    <cfRule type="cellIs" priority="1163" dxfId="10" stopIfTrue="1" operator="lessThan">
      <formula>$C$114</formula>
    </cfRule>
  </conditionalFormatting>
  <conditionalFormatting sqref="C115">
    <cfRule type="cellIs" priority="1161" dxfId="11" stopIfTrue="1" operator="lessThan">
      <formula>$C$116</formula>
    </cfRule>
  </conditionalFormatting>
  <conditionalFormatting sqref="C117">
    <cfRule type="cellIs" priority="1159" dxfId="12" stopIfTrue="1" operator="lessThan">
      <formula>$C$118</formula>
    </cfRule>
  </conditionalFormatting>
  <conditionalFormatting sqref="C119">
    <cfRule type="cellIs" priority="1157" dxfId="13" stopIfTrue="1" operator="lessThan">
      <formula>$C$120</formula>
    </cfRule>
  </conditionalFormatting>
  <conditionalFormatting sqref="C121">
    <cfRule type="cellIs" priority="1155" dxfId="14" stopIfTrue="1" operator="lessThan">
      <formula>$C$122</formula>
    </cfRule>
  </conditionalFormatting>
  <conditionalFormatting sqref="C123">
    <cfRule type="cellIs" priority="1153" dxfId="15" stopIfTrue="1" operator="lessThan">
      <formula>$C$124</formula>
    </cfRule>
  </conditionalFormatting>
  <conditionalFormatting sqref="C125">
    <cfRule type="cellIs" priority="1151" dxfId="16" stopIfTrue="1" operator="lessThan">
      <formula>$C$126</formula>
    </cfRule>
  </conditionalFormatting>
  <conditionalFormatting sqref="C127">
    <cfRule type="cellIs" priority="1149" dxfId="17" stopIfTrue="1" operator="lessThan">
      <formula>$C$128</formula>
    </cfRule>
  </conditionalFormatting>
  <conditionalFormatting sqref="C129">
    <cfRule type="cellIs" priority="1147" dxfId="18" stopIfTrue="1" operator="lessThan">
      <formula>$C$130</formula>
    </cfRule>
  </conditionalFormatting>
  <conditionalFormatting sqref="D85:K85">
    <cfRule type="cellIs" priority="2675" dxfId="19" stopIfTrue="1" operator="greaterThan">
      <formula>$D$121+$D$123+$D$125+$D$127</formula>
    </cfRule>
  </conditionalFormatting>
  <conditionalFormatting sqref="D89">
    <cfRule type="cellIs" priority="1184" dxfId="20" stopIfTrue="1" operator="lessThan">
      <formula>$D$90</formula>
    </cfRule>
  </conditionalFormatting>
  <conditionalFormatting sqref="D95">
    <cfRule type="cellIs" priority="1180" dxfId="21" stopIfTrue="1" operator="lessThan">
      <formula>$D$96</formula>
    </cfRule>
  </conditionalFormatting>
  <conditionalFormatting sqref="D97">
    <cfRule type="cellIs" priority="1178" dxfId="22" stopIfTrue="1" operator="lessThan">
      <formula>$D$98</formula>
    </cfRule>
  </conditionalFormatting>
  <conditionalFormatting sqref="D99">
    <cfRule type="cellIs" priority="1176" dxfId="23" stopIfTrue="1" operator="lessThan">
      <formula>$D$100</formula>
    </cfRule>
  </conditionalFormatting>
  <conditionalFormatting sqref="D101">
    <cfRule type="cellIs" priority="1174" dxfId="24" stopIfTrue="1" operator="lessThan">
      <formula>$D$102</formula>
    </cfRule>
  </conditionalFormatting>
  <conditionalFormatting sqref="D103">
    <cfRule type="cellIs" priority="1172" dxfId="25" stopIfTrue="1" operator="lessThan">
      <formula>$D$104</formula>
    </cfRule>
  </conditionalFormatting>
  <conditionalFormatting sqref="D105">
    <cfRule type="cellIs" priority="1170" dxfId="26" stopIfTrue="1" operator="lessThan">
      <formula>$D$106</formula>
    </cfRule>
  </conditionalFormatting>
  <conditionalFormatting sqref="D107">
    <cfRule type="cellIs" priority="1168" dxfId="27" stopIfTrue="1" operator="lessThan">
      <formula>$D$108</formula>
    </cfRule>
  </conditionalFormatting>
  <conditionalFormatting sqref="D109">
    <cfRule type="cellIs" priority="1166" dxfId="28" stopIfTrue="1" operator="lessThan">
      <formula>$D$110</formula>
    </cfRule>
  </conditionalFormatting>
  <conditionalFormatting sqref="D111">
    <cfRule type="cellIs" priority="1164" dxfId="29" stopIfTrue="1" operator="lessThan">
      <formula>$D$112</formula>
    </cfRule>
  </conditionalFormatting>
  <conditionalFormatting sqref="D113">
    <cfRule type="cellIs" priority="1162" dxfId="30" stopIfTrue="1" operator="lessThan">
      <formula>$D$114</formula>
    </cfRule>
  </conditionalFormatting>
  <conditionalFormatting sqref="D115">
    <cfRule type="cellIs" priority="1160" dxfId="31" stopIfTrue="1" operator="lessThan">
      <formula>$D$116</formula>
    </cfRule>
  </conditionalFormatting>
  <conditionalFormatting sqref="D117">
    <cfRule type="cellIs" priority="1158" dxfId="32" stopIfTrue="1" operator="lessThan">
      <formula>$D$118</formula>
    </cfRule>
  </conditionalFormatting>
  <conditionalFormatting sqref="D119">
    <cfRule type="cellIs" priority="1156" dxfId="33" stopIfTrue="1" operator="lessThan">
      <formula>$D$120</formula>
    </cfRule>
  </conditionalFormatting>
  <conditionalFormatting sqref="D121">
    <cfRule type="cellIs" priority="1154" dxfId="34" stopIfTrue="1" operator="lessThan">
      <formula>$D$122</formula>
    </cfRule>
  </conditionalFormatting>
  <conditionalFormatting sqref="D123">
    <cfRule type="cellIs" priority="1152" dxfId="35" stopIfTrue="1" operator="lessThan">
      <formula>$D$124</formula>
    </cfRule>
  </conditionalFormatting>
  <conditionalFormatting sqref="D125">
    <cfRule type="cellIs" priority="1150" dxfId="36" stopIfTrue="1" operator="lessThan">
      <formula>$D$126</formula>
    </cfRule>
  </conditionalFormatting>
  <conditionalFormatting sqref="D127">
    <cfRule type="cellIs" priority="1148" dxfId="37" stopIfTrue="1" operator="lessThan">
      <formula>$D$128</formula>
    </cfRule>
  </conditionalFormatting>
  <conditionalFormatting sqref="D129">
    <cfRule type="cellIs" priority="1146" dxfId="38" stopIfTrue="1" operator="lessThan">
      <formula>$D$130</formula>
    </cfRule>
  </conditionalFormatting>
  <conditionalFormatting sqref="G7">
    <cfRule type="cellIs" priority="2163" dxfId="39" stopIfTrue="1" operator="lessThan">
      <formula>$F$7</formula>
    </cfRule>
  </conditionalFormatting>
  <conditionalFormatting sqref="G9">
    <cfRule type="cellIs" priority="2161" dxfId="40" stopIfTrue="1" operator="lessThan">
      <formula>$F$9</formula>
    </cfRule>
  </conditionalFormatting>
  <conditionalFormatting sqref="G10">
    <cfRule type="cellIs" priority="2160" dxfId="41" stopIfTrue="1" operator="lessThan">
      <formula>$F$10</formula>
    </cfRule>
  </conditionalFormatting>
  <conditionalFormatting sqref="G11">
    <cfRule type="cellIs" priority="2159" dxfId="42" stopIfTrue="1" operator="greaterThan">
      <formula>$F$11</formula>
    </cfRule>
  </conditionalFormatting>
  <conditionalFormatting sqref="G12">
    <cfRule type="cellIs" priority="2146" dxfId="43" stopIfTrue="1" operator="lessThan">
      <formula>$F$12</formula>
    </cfRule>
  </conditionalFormatting>
  <conditionalFormatting sqref="G14">
    <cfRule type="cellIs" priority="2145" dxfId="44" stopIfTrue="1" operator="lessThan">
      <formula>$F$14</formula>
    </cfRule>
  </conditionalFormatting>
  <conditionalFormatting sqref="G18">
    <cfRule type="cellIs" priority="2141" dxfId="45" stopIfTrue="1" operator="lessThan">
      <formula>$F$18</formula>
    </cfRule>
  </conditionalFormatting>
  <conditionalFormatting sqref="G20">
    <cfRule type="cellIs" priority="2139" dxfId="46" stopIfTrue="1" operator="lessThan">
      <formula>$F$20</formula>
    </cfRule>
  </conditionalFormatting>
  <conditionalFormatting sqref="G21">
    <cfRule type="cellIs" priority="2138" dxfId="47" stopIfTrue="1" operator="lessThan">
      <formula>$F$21</formula>
    </cfRule>
  </conditionalFormatting>
  <conditionalFormatting sqref="G22">
    <cfRule type="cellIs" priority="2137" dxfId="48" stopIfTrue="1" operator="lessThan">
      <formula>$F$22</formula>
    </cfRule>
  </conditionalFormatting>
  <conditionalFormatting sqref="G23">
    <cfRule type="cellIs" priority="2136" dxfId="49" stopIfTrue="1" operator="lessThan">
      <formula>$F$23</formula>
    </cfRule>
  </conditionalFormatting>
  <conditionalFormatting sqref="G24">
    <cfRule type="cellIs" priority="2135" dxfId="50" stopIfTrue="1" operator="lessThan">
      <formula>$F$24</formula>
    </cfRule>
  </conditionalFormatting>
  <conditionalFormatting sqref="G26">
    <cfRule type="cellIs" priority="2133" dxfId="51" stopIfTrue="1" operator="lessThan">
      <formula>$F$26</formula>
    </cfRule>
  </conditionalFormatting>
  <conditionalFormatting sqref="G27">
    <cfRule type="cellIs" priority="2132" dxfId="52" stopIfTrue="1" operator="lessThan">
      <formula>$F$27</formula>
    </cfRule>
  </conditionalFormatting>
  <conditionalFormatting sqref="G30">
    <cfRule type="cellIs" priority="2129" dxfId="53" stopIfTrue="1" operator="lessThan">
      <formula>$F$30</formula>
    </cfRule>
  </conditionalFormatting>
  <conditionalFormatting sqref="G31">
    <cfRule type="cellIs" priority="2128" dxfId="54" stopIfTrue="1" operator="lessThan">
      <formula>$F$31</formula>
    </cfRule>
  </conditionalFormatting>
  <conditionalFormatting sqref="G32">
    <cfRule type="cellIs" priority="2127" dxfId="55" stopIfTrue="1" operator="lessThan">
      <formula>$F$32</formula>
    </cfRule>
  </conditionalFormatting>
  <conditionalFormatting sqref="G33">
    <cfRule type="cellIs" priority="2126" dxfId="56" stopIfTrue="1" operator="lessThan">
      <formula>$F$33</formula>
    </cfRule>
  </conditionalFormatting>
  <conditionalFormatting sqref="G34">
    <cfRule type="cellIs" priority="2125" dxfId="57" stopIfTrue="1" operator="lessThan">
      <formula>$F$34</formula>
    </cfRule>
  </conditionalFormatting>
  <conditionalFormatting sqref="G35">
    <cfRule type="cellIs" priority="2124" dxfId="58" stopIfTrue="1" operator="lessThan">
      <formula>$F$35</formula>
    </cfRule>
  </conditionalFormatting>
  <conditionalFormatting sqref="G36">
    <cfRule type="cellIs" priority="2122" dxfId="59" stopIfTrue="1" operator="lessThan">
      <formula>$F$36</formula>
    </cfRule>
  </conditionalFormatting>
  <conditionalFormatting sqref="G37">
    <cfRule type="cellIs" priority="2121" dxfId="60" stopIfTrue="1" operator="lessThan">
      <formula>$F$37</formula>
    </cfRule>
  </conditionalFormatting>
  <conditionalFormatting sqref="G39">
    <cfRule type="cellIs" priority="2119" dxfId="61" stopIfTrue="1" operator="lessThan">
      <formula>$F$39</formula>
    </cfRule>
  </conditionalFormatting>
  <conditionalFormatting sqref="G40">
    <cfRule type="cellIs" priority="2118" dxfId="62" stopIfTrue="1" operator="lessThan">
      <formula>$F$40</formula>
    </cfRule>
  </conditionalFormatting>
  <conditionalFormatting sqref="G41">
    <cfRule type="cellIs" priority="2117" dxfId="63" stopIfTrue="1" operator="lessThan">
      <formula>$F$41</formula>
    </cfRule>
  </conditionalFormatting>
  <conditionalFormatting sqref="G42">
    <cfRule type="cellIs" priority="2116" dxfId="64" stopIfTrue="1" operator="lessThan">
      <formula>$F$42</formula>
    </cfRule>
  </conditionalFormatting>
  <conditionalFormatting sqref="G45">
    <cfRule type="cellIs" priority="2113" dxfId="65" stopIfTrue="1" operator="lessThan">
      <formula>$F$45</formula>
    </cfRule>
  </conditionalFormatting>
  <conditionalFormatting sqref="G46">
    <cfRule type="cellIs" priority="2112" dxfId="66" stopIfTrue="1" operator="lessThan">
      <formula>$F$46</formula>
    </cfRule>
  </conditionalFormatting>
  <conditionalFormatting sqref="G47">
    <cfRule type="cellIs" priority="2111" dxfId="67" stopIfTrue="1" operator="lessThan">
      <formula>$F$47</formula>
    </cfRule>
  </conditionalFormatting>
  <conditionalFormatting sqref="G48">
    <cfRule type="cellIs" priority="2110" dxfId="68" stopIfTrue="1" operator="lessThan">
      <formula>$F$48</formula>
    </cfRule>
  </conditionalFormatting>
  <conditionalFormatting sqref="G49">
    <cfRule type="cellIs" priority="2109" dxfId="69" stopIfTrue="1" operator="lessThan">
      <formula>$F$49</formula>
    </cfRule>
  </conditionalFormatting>
  <conditionalFormatting sqref="G50">
    <cfRule type="cellIs" priority="2108" dxfId="70" stopIfTrue="1" operator="lessThan">
      <formula>$F$50</formula>
    </cfRule>
  </conditionalFormatting>
  <conditionalFormatting sqref="G51">
    <cfRule type="cellIs" priority="2107" dxfId="71" stopIfTrue="1" operator="lessThan">
      <formula>$F$51</formula>
    </cfRule>
  </conditionalFormatting>
  <conditionalFormatting sqref="G52">
    <cfRule type="cellIs" priority="2106" dxfId="72" stopIfTrue="1" operator="lessThan">
      <formula>$F$52</formula>
    </cfRule>
  </conditionalFormatting>
  <conditionalFormatting sqref="G59">
    <cfRule type="cellIs" priority="2099" dxfId="73" stopIfTrue="1" operator="lessThan">
      <formula>$F$59</formula>
    </cfRule>
  </conditionalFormatting>
  <conditionalFormatting sqref="G60">
    <cfRule type="cellIs" priority="2098" dxfId="74" stopIfTrue="1" operator="lessThan">
      <formula>$F$60</formula>
    </cfRule>
  </conditionalFormatting>
  <conditionalFormatting sqref="G61">
    <cfRule type="cellIs" priority="2097" dxfId="75" stopIfTrue="1" operator="lessThan">
      <formula>$F$61</formula>
    </cfRule>
  </conditionalFormatting>
  <conditionalFormatting sqref="G62">
    <cfRule type="cellIs" priority="2096" dxfId="76" stopIfTrue="1" operator="lessThan">
      <formula>$F$62</formula>
    </cfRule>
  </conditionalFormatting>
  <conditionalFormatting sqref="G63 G86">
    <cfRule type="cellIs" priority="1994" dxfId="77" stopIfTrue="1" operator="lessThan">
      <formula>$F$63</formula>
    </cfRule>
  </conditionalFormatting>
  <conditionalFormatting sqref="G64">
    <cfRule type="cellIs" priority="1993" dxfId="78" stopIfTrue="1" operator="lessThan">
      <formula>$F$64</formula>
    </cfRule>
  </conditionalFormatting>
  <conditionalFormatting sqref="G65">
    <cfRule type="cellIs" priority="1992" dxfId="79" stopIfTrue="1" operator="lessThan">
      <formula>$F$65</formula>
    </cfRule>
  </conditionalFormatting>
  <conditionalFormatting sqref="G66">
    <cfRule type="cellIs" priority="1991" dxfId="80" stopIfTrue="1" operator="lessThan">
      <formula>$F$66</formula>
    </cfRule>
  </conditionalFormatting>
  <conditionalFormatting sqref="G67">
    <cfRule type="cellIs" priority="1987" dxfId="81" stopIfTrue="1" operator="lessThan">
      <formula>$F$67</formula>
    </cfRule>
  </conditionalFormatting>
  <conditionalFormatting sqref="G68">
    <cfRule type="cellIs" priority="1986" dxfId="82" stopIfTrue="1" operator="lessThan">
      <formula>$F$68</formula>
    </cfRule>
  </conditionalFormatting>
  <conditionalFormatting sqref="G69">
    <cfRule type="cellIs" priority="1985" dxfId="83" stopIfTrue="1" operator="lessThan">
      <formula>$F$69</formula>
    </cfRule>
  </conditionalFormatting>
  <conditionalFormatting sqref="G70">
    <cfRule type="cellIs" priority="1984" dxfId="84" stopIfTrue="1" operator="lessThan">
      <formula>$F$70</formula>
    </cfRule>
  </conditionalFormatting>
  <conditionalFormatting sqref="G71">
    <cfRule type="cellIs" priority="1983" dxfId="85" stopIfTrue="1" operator="lessThan">
      <formula>$F$71</formula>
    </cfRule>
  </conditionalFormatting>
  <conditionalFormatting sqref="G72">
    <cfRule type="cellIs" priority="1982" dxfId="86" stopIfTrue="1" operator="lessThan">
      <formula>$F$72</formula>
    </cfRule>
  </conditionalFormatting>
  <conditionalFormatting sqref="G73">
    <cfRule type="cellIs" priority="1981" dxfId="87" stopIfTrue="1" operator="lessThan">
      <formula>$F$73</formula>
    </cfRule>
  </conditionalFormatting>
  <conditionalFormatting sqref="G76">
    <cfRule type="cellIs" priority="1978" dxfId="88" stopIfTrue="1" operator="lessThan">
      <formula>$F$76</formula>
    </cfRule>
  </conditionalFormatting>
  <conditionalFormatting sqref="G77">
    <cfRule type="cellIs" priority="1977" dxfId="89" stopIfTrue="1" operator="lessThan">
      <formula>$F$77</formula>
    </cfRule>
  </conditionalFormatting>
  <conditionalFormatting sqref="G78">
    <cfRule type="cellIs" priority="1976" dxfId="90" stopIfTrue="1" operator="lessThan">
      <formula>$F$78</formula>
    </cfRule>
  </conditionalFormatting>
  <conditionalFormatting sqref="G79">
    <cfRule type="cellIs" priority="1975" dxfId="91" stopIfTrue="1" operator="lessThan">
      <formula>$F$79</formula>
    </cfRule>
  </conditionalFormatting>
  <conditionalFormatting sqref="G80">
    <cfRule type="cellIs" priority="1974" dxfId="92" stopIfTrue="1" operator="lessThan">
      <formula>$F$80</formula>
    </cfRule>
  </conditionalFormatting>
  <conditionalFormatting sqref="G81">
    <cfRule type="cellIs" priority="1973" dxfId="93" stopIfTrue="1" operator="lessThan">
      <formula>$F$81</formula>
    </cfRule>
  </conditionalFormatting>
  <conditionalFormatting sqref="G82">
    <cfRule type="cellIs" priority="1972" dxfId="94" stopIfTrue="1" operator="greaterThan">
      <formula>$F$82</formula>
    </cfRule>
  </conditionalFormatting>
  <conditionalFormatting sqref="G83 G93">
    <cfRule type="cellIs" priority="1971" dxfId="95" stopIfTrue="1" operator="greaterThan">
      <formula>$F$83</formula>
    </cfRule>
  </conditionalFormatting>
  <conditionalFormatting sqref="G84">
    <cfRule type="cellIs" priority="1970" dxfId="96" stopIfTrue="1" operator="greaterThan">
      <formula>$F$84</formula>
    </cfRule>
  </conditionalFormatting>
  <conditionalFormatting sqref="G5 G130 G128 G126 G124 G122 G120 G118 G116 G114 G112 G110 G108 G106 G104 G102 G100 G98 G96 G94 G90 G87">
    <cfRule type="cellIs" priority="2164" dxfId="97" stopIfTrue="1" operator="lessThan">
      <formula>$F$5</formula>
    </cfRule>
  </conditionalFormatting>
  <conditionalFormatting sqref="G28 G130 G128 G126 G124 G122 G120 G118 G116 G114 G112 G110 G108 G106 G104 G102 G100 G98 G96 G94 G90 G87">
    <cfRule type="cellIs" priority="2131" dxfId="98" stopIfTrue="1" operator="lessThan">
      <formula>$F$28</formula>
    </cfRule>
  </conditionalFormatting>
  <conditionalFormatting sqref="G91:G92 H92:K92">
    <cfRule type="cellIs" priority="1916" dxfId="99" stopIfTrue="1" operator="lessThan">
      <formula>$F$91</formula>
    </cfRule>
  </conditionalFormatting>
  <conditionalFormatting sqref="G103">
    <cfRule type="cellIs" priority="1909" dxfId="100" stopIfTrue="1" operator="lessThan">
      <formula>$F$103</formula>
    </cfRule>
  </conditionalFormatting>
  <conditionalFormatting sqref="G107">
    <cfRule type="cellIs" priority="1907" dxfId="101" stopIfTrue="1" operator="lessThan">
      <formula>$F$107</formula>
    </cfRule>
  </conditionalFormatting>
  <conditionalFormatting sqref="G109">
    <cfRule type="cellIs" priority="1906" dxfId="102" stopIfTrue="1" operator="lessThan">
      <formula>$F$109</formula>
    </cfRule>
  </conditionalFormatting>
  <conditionalFormatting sqref="G111">
    <cfRule type="cellIs" priority="1905" dxfId="103" stopIfTrue="1" operator="lessThan">
      <formula>$F$111</formula>
    </cfRule>
  </conditionalFormatting>
  <conditionalFormatting sqref="G113">
    <cfRule type="cellIs" priority="1904" dxfId="104" stopIfTrue="1" operator="lessThan">
      <formula>$F$113</formula>
    </cfRule>
  </conditionalFormatting>
  <conditionalFormatting sqref="G115">
    <cfRule type="cellIs" priority="1903" dxfId="105" stopIfTrue="1" operator="lessThan">
      <formula>$F$115</formula>
    </cfRule>
  </conditionalFormatting>
  <conditionalFormatting sqref="G117">
    <cfRule type="cellIs" priority="1902" dxfId="106" stopIfTrue="1" operator="lessThan">
      <formula>$F$117</formula>
    </cfRule>
  </conditionalFormatting>
  <conditionalFormatting sqref="G119">
    <cfRule type="cellIs" priority="1901" dxfId="107" stopIfTrue="1" operator="lessThan">
      <formula>$F$119</formula>
    </cfRule>
  </conditionalFormatting>
  <conditionalFormatting sqref="G121">
    <cfRule type="cellIs" priority="1900" dxfId="108" stopIfTrue="1" operator="lessThan">
      <formula>$F$121</formula>
    </cfRule>
  </conditionalFormatting>
  <conditionalFormatting sqref="G123">
    <cfRule type="cellIs" priority="1899" dxfId="109" stopIfTrue="1" operator="lessThan">
      <formula>$F$123</formula>
    </cfRule>
  </conditionalFormatting>
  <conditionalFormatting sqref="G125">
    <cfRule type="cellIs" priority="1898" dxfId="110" stopIfTrue="1" operator="lessThan">
      <formula>$F$125</formula>
    </cfRule>
  </conditionalFormatting>
  <conditionalFormatting sqref="G129">
    <cfRule type="cellIs" priority="1896" dxfId="111" stopIfTrue="1" operator="lessThan">
      <formula>$F$129</formula>
    </cfRule>
  </conditionalFormatting>
  <conditionalFormatting sqref="I7">
    <cfRule type="cellIs" priority="2157" dxfId="112" stopIfTrue="1" operator="lessThan">
      <formula>$H$7</formula>
    </cfRule>
  </conditionalFormatting>
  <conditionalFormatting sqref="I8 K8 G8">
    <cfRule type="cellIs" priority="2162" dxfId="113" stopIfTrue="1" operator="lessThan">
      <formula>$F$8</formula>
    </cfRule>
  </conditionalFormatting>
  <conditionalFormatting sqref="I8">
    <cfRule type="cellIs" priority="2156" dxfId="114" stopIfTrue="1" operator="lessThan">
      <formula>$H$8</formula>
    </cfRule>
  </conditionalFormatting>
  <conditionalFormatting sqref="I9">
    <cfRule type="cellIs" priority="2155" dxfId="115" stopIfTrue="1" operator="lessThan">
      <formula>$H$9</formula>
    </cfRule>
  </conditionalFormatting>
  <conditionalFormatting sqref="I10">
    <cfRule type="cellIs" priority="2154" dxfId="116" stopIfTrue="1" operator="lessThan">
      <formula>$H$10</formula>
    </cfRule>
  </conditionalFormatting>
  <conditionalFormatting sqref="I11">
    <cfRule type="cellIs" priority="2153" dxfId="117" stopIfTrue="1" operator="greaterThan">
      <formula>$H$11</formula>
    </cfRule>
  </conditionalFormatting>
  <conditionalFormatting sqref="I12">
    <cfRule type="cellIs" priority="2095" dxfId="118" stopIfTrue="1" operator="lessThan">
      <formula>$H$12</formula>
    </cfRule>
  </conditionalFormatting>
  <conditionalFormatting sqref="I14">
    <cfRule type="cellIs" priority="2094" dxfId="119" stopIfTrue="1" operator="lessThan">
      <formula>$H$14</formula>
    </cfRule>
  </conditionalFormatting>
  <conditionalFormatting sqref="I18">
    <cfRule type="cellIs" priority="2090" dxfId="120" stopIfTrue="1" operator="lessThan">
      <formula>$H$18</formula>
    </cfRule>
  </conditionalFormatting>
  <conditionalFormatting sqref="I20">
    <cfRule type="cellIs" priority="2088" dxfId="121" stopIfTrue="1" operator="lessThan">
      <formula>$H$20</formula>
    </cfRule>
  </conditionalFormatting>
  <conditionalFormatting sqref="I21">
    <cfRule type="cellIs" priority="2087" dxfId="122" stopIfTrue="1" operator="lessThan">
      <formula>$H$21</formula>
    </cfRule>
  </conditionalFormatting>
  <conditionalFormatting sqref="I22">
    <cfRule type="cellIs" priority="2086" dxfId="123" stopIfTrue="1" operator="lessThan">
      <formula>$H$22</formula>
    </cfRule>
  </conditionalFormatting>
  <conditionalFormatting sqref="I23">
    <cfRule type="cellIs" priority="2085" dxfId="124" stopIfTrue="1" operator="lessThan">
      <formula>$H$23</formula>
    </cfRule>
  </conditionalFormatting>
  <conditionalFormatting sqref="I24">
    <cfRule type="cellIs" priority="2084" dxfId="125" stopIfTrue="1" operator="lessThan">
      <formula>$H$24</formula>
    </cfRule>
  </conditionalFormatting>
  <conditionalFormatting sqref="I26">
    <cfRule type="cellIs" priority="2082" dxfId="126" stopIfTrue="1" operator="lessThan">
      <formula>$H$26</formula>
    </cfRule>
  </conditionalFormatting>
  <conditionalFormatting sqref="I27">
    <cfRule type="cellIs" priority="2081" dxfId="127" stopIfTrue="1" operator="lessThan">
      <formula>$H$27</formula>
    </cfRule>
  </conditionalFormatting>
  <conditionalFormatting sqref="I30">
    <cfRule type="cellIs" priority="2078" dxfId="128" stopIfTrue="1" operator="lessThan">
      <formula>$H$30</formula>
    </cfRule>
  </conditionalFormatting>
  <conditionalFormatting sqref="I31">
    <cfRule type="cellIs" priority="2077" dxfId="129" stopIfTrue="1" operator="lessThan">
      <formula>$H$31</formula>
    </cfRule>
  </conditionalFormatting>
  <conditionalFormatting sqref="I32">
    <cfRule type="cellIs" priority="2076" dxfId="130" stopIfTrue="1" operator="lessThan">
      <formula>$H$32</formula>
    </cfRule>
  </conditionalFormatting>
  <conditionalFormatting sqref="I33">
    <cfRule type="cellIs" priority="2075" dxfId="131" stopIfTrue="1" operator="lessThan">
      <formula>$H$33</formula>
    </cfRule>
  </conditionalFormatting>
  <conditionalFormatting sqref="I34">
    <cfRule type="cellIs" priority="2074" dxfId="132" stopIfTrue="1" operator="lessThan">
      <formula>$H$34</formula>
    </cfRule>
  </conditionalFormatting>
  <conditionalFormatting sqref="I35">
    <cfRule type="cellIs" priority="2073" dxfId="133" stopIfTrue="1" operator="lessThan">
      <formula>$H$35</formula>
    </cfRule>
  </conditionalFormatting>
  <conditionalFormatting sqref="I36">
    <cfRule type="cellIs" priority="2072" dxfId="134" stopIfTrue="1" operator="lessThan">
      <formula>$H$36</formula>
    </cfRule>
  </conditionalFormatting>
  <conditionalFormatting sqref="I37">
    <cfRule type="cellIs" priority="2071" dxfId="135" stopIfTrue="1" operator="lessThan">
      <formula>$H$37</formula>
    </cfRule>
  </conditionalFormatting>
  <conditionalFormatting sqref="I39">
    <cfRule type="cellIs" priority="2069" dxfId="136" stopIfTrue="1" operator="lessThan">
      <formula>$H$39</formula>
    </cfRule>
  </conditionalFormatting>
  <conditionalFormatting sqref="I40">
    <cfRule type="cellIs" priority="2068" dxfId="137" stopIfTrue="1" operator="lessThan">
      <formula>$H$40</formula>
    </cfRule>
  </conditionalFormatting>
  <conditionalFormatting sqref="I41">
    <cfRule type="cellIs" priority="2067" dxfId="138" stopIfTrue="1" operator="lessThan">
      <formula>$H$41</formula>
    </cfRule>
  </conditionalFormatting>
  <conditionalFormatting sqref="I42">
    <cfRule type="cellIs" priority="2066" dxfId="139" stopIfTrue="1" operator="lessThan">
      <formula>$H$42</formula>
    </cfRule>
  </conditionalFormatting>
  <conditionalFormatting sqref="I45">
    <cfRule type="cellIs" priority="2063" dxfId="140" stopIfTrue="1" operator="lessThan">
      <formula>$H$45</formula>
    </cfRule>
  </conditionalFormatting>
  <conditionalFormatting sqref="I46">
    <cfRule type="cellIs" priority="2062" dxfId="141" stopIfTrue="1" operator="lessThan">
      <formula>$H$46</formula>
    </cfRule>
  </conditionalFormatting>
  <conditionalFormatting sqref="I47">
    <cfRule type="cellIs" priority="2061" dxfId="142" stopIfTrue="1" operator="lessThan">
      <formula>$H$47</formula>
    </cfRule>
  </conditionalFormatting>
  <conditionalFormatting sqref="I48">
    <cfRule type="cellIs" priority="2060" dxfId="143" stopIfTrue="1" operator="lessThan">
      <formula>$H$48</formula>
    </cfRule>
  </conditionalFormatting>
  <conditionalFormatting sqref="I49">
    <cfRule type="cellIs" priority="2059" dxfId="144" stopIfTrue="1" operator="lessThan">
      <formula>$H$49</formula>
    </cfRule>
  </conditionalFormatting>
  <conditionalFormatting sqref="I50">
    <cfRule type="cellIs" priority="2058" dxfId="145" stopIfTrue="1" operator="lessThan">
      <formula>$H$50</formula>
    </cfRule>
  </conditionalFormatting>
  <conditionalFormatting sqref="I51">
    <cfRule type="cellIs" priority="2057" dxfId="146" stopIfTrue="1" operator="lessThan">
      <formula>$H$51</formula>
    </cfRule>
  </conditionalFormatting>
  <conditionalFormatting sqref="I52">
    <cfRule type="cellIs" priority="2056" dxfId="147" stopIfTrue="1" operator="lessThan">
      <formula>$H$52</formula>
    </cfRule>
  </conditionalFormatting>
  <conditionalFormatting sqref="I59">
    <cfRule type="cellIs" priority="2049" dxfId="148" stopIfTrue="1" operator="lessThan">
      <formula>$H$59</formula>
    </cfRule>
  </conditionalFormatting>
  <conditionalFormatting sqref="I60">
    <cfRule type="cellIs" priority="2048" dxfId="149" stopIfTrue="1" operator="lessThan">
      <formula>$H$60</formula>
    </cfRule>
  </conditionalFormatting>
  <conditionalFormatting sqref="I61">
    <cfRule type="cellIs" priority="2047" dxfId="150" stopIfTrue="1" operator="lessThan">
      <formula>$H$61</formula>
    </cfRule>
  </conditionalFormatting>
  <conditionalFormatting sqref="I62">
    <cfRule type="cellIs" priority="2046" dxfId="151" stopIfTrue="1" operator="lessThan">
      <formula>$H$62</formula>
    </cfRule>
  </conditionalFormatting>
  <conditionalFormatting sqref="I63 I86">
    <cfRule type="cellIs" priority="1968" dxfId="152" stopIfTrue="1" operator="lessThan">
      <formula>$H$63</formula>
    </cfRule>
  </conditionalFormatting>
  <conditionalFormatting sqref="I64">
    <cfRule type="cellIs" priority="1967" dxfId="153" stopIfTrue="1" operator="lessThan">
      <formula>$H$64</formula>
    </cfRule>
  </conditionalFormatting>
  <conditionalFormatting sqref="I65">
    <cfRule type="cellIs" priority="1966" dxfId="154" stopIfTrue="1" operator="lessThan">
      <formula>$H$65</formula>
    </cfRule>
  </conditionalFormatting>
  <conditionalFormatting sqref="I66">
    <cfRule type="cellIs" priority="1965" dxfId="155" stopIfTrue="1" operator="lessThan">
      <formula>$H$66</formula>
    </cfRule>
  </conditionalFormatting>
  <conditionalFormatting sqref="I67">
    <cfRule type="cellIs" priority="1964" dxfId="156" stopIfTrue="1" operator="lessThan">
      <formula>$H$67</formula>
    </cfRule>
  </conditionalFormatting>
  <conditionalFormatting sqref="I68">
    <cfRule type="cellIs" priority="1963" dxfId="157" stopIfTrue="1" operator="lessThan">
      <formula>$H$68</formula>
    </cfRule>
  </conditionalFormatting>
  <conditionalFormatting sqref="I69">
    <cfRule type="cellIs" priority="1962" dxfId="158" stopIfTrue="1" operator="lessThan">
      <formula>$H$69</formula>
    </cfRule>
  </conditionalFormatting>
  <conditionalFormatting sqref="I70">
    <cfRule type="cellIs" priority="1961" dxfId="159" stopIfTrue="1" operator="lessThan">
      <formula>$H$70</formula>
    </cfRule>
  </conditionalFormatting>
  <conditionalFormatting sqref="I71">
    <cfRule type="cellIs" priority="1960" dxfId="160" stopIfTrue="1" operator="lessThan">
      <formula>$H$71</formula>
    </cfRule>
  </conditionalFormatting>
  <conditionalFormatting sqref="I72">
    <cfRule type="cellIs" priority="1959" dxfId="161" stopIfTrue="1" operator="lessThan">
      <formula>$H$72</formula>
    </cfRule>
  </conditionalFormatting>
  <conditionalFormatting sqref="I73">
    <cfRule type="cellIs" priority="1958" dxfId="162" stopIfTrue="1" operator="lessThan">
      <formula>$H$73</formula>
    </cfRule>
  </conditionalFormatting>
  <conditionalFormatting sqref="I76">
    <cfRule type="cellIs" priority="1955" dxfId="163" stopIfTrue="1" operator="lessThan">
      <formula>$H$76</formula>
    </cfRule>
  </conditionalFormatting>
  <conditionalFormatting sqref="I77">
    <cfRule type="cellIs" priority="1954" dxfId="164" stopIfTrue="1" operator="lessThan">
      <formula>$H$77</formula>
    </cfRule>
  </conditionalFormatting>
  <conditionalFormatting sqref="I78">
    <cfRule type="cellIs" priority="1953" dxfId="165" stopIfTrue="1" operator="lessThan">
      <formula>$H$78</formula>
    </cfRule>
  </conditionalFormatting>
  <conditionalFormatting sqref="I79">
    <cfRule type="cellIs" priority="1952" dxfId="166" stopIfTrue="1" operator="lessThan">
      <formula>$H$79</formula>
    </cfRule>
  </conditionalFormatting>
  <conditionalFormatting sqref="I80">
    <cfRule type="cellIs" priority="1951" dxfId="167" stopIfTrue="1" operator="lessThan">
      <formula>$H$80</formula>
    </cfRule>
  </conditionalFormatting>
  <conditionalFormatting sqref="I82">
    <cfRule type="cellIs" priority="1950" dxfId="168" stopIfTrue="1" operator="greaterThan">
      <formula>$H$82</formula>
    </cfRule>
  </conditionalFormatting>
  <conditionalFormatting sqref="I83 I93">
    <cfRule type="cellIs" priority="1949" dxfId="169" stopIfTrue="1" operator="greaterThan">
      <formula>$H$83</formula>
    </cfRule>
  </conditionalFormatting>
  <conditionalFormatting sqref="I84">
    <cfRule type="cellIs" priority="1948" dxfId="170" stopIfTrue="1" operator="greaterThan">
      <formula>$H$84</formula>
    </cfRule>
  </conditionalFormatting>
  <conditionalFormatting sqref="I5 I130 I128 I126 I124 I122 I120 I118 I116 I114 I112 I110 I108 I106 I104 I102 I100 I98 I96 I90 I87">
    <cfRule type="cellIs" priority="2158" dxfId="171" stopIfTrue="1" operator="lessThan">
      <formula>$H$5</formula>
    </cfRule>
  </conditionalFormatting>
  <conditionalFormatting sqref="I28 I130 I128 I126 I124 I122 I120 I118 I116 I114 I112 I110 I108 I106 I104 I102 I100 I98 I96 I90 I87">
    <cfRule type="cellIs" priority="2080" dxfId="172" stopIfTrue="1" operator="lessThan">
      <formula>$H$28</formula>
    </cfRule>
  </conditionalFormatting>
  <conditionalFormatting sqref="I103">
    <cfRule type="cellIs" priority="1885" dxfId="173" stopIfTrue="1" operator="lessThan">
      <formula>$H$103</formula>
    </cfRule>
  </conditionalFormatting>
  <conditionalFormatting sqref="I105">
    <cfRule type="cellIs" priority="1884" dxfId="174" stopIfTrue="1" operator="lessThan">
      <formula>$H$105</formula>
    </cfRule>
  </conditionalFormatting>
  <conditionalFormatting sqref="I107">
    <cfRule type="cellIs" priority="1883" dxfId="175" stopIfTrue="1" operator="lessThan">
      <formula>$H$107</formula>
    </cfRule>
  </conditionalFormatting>
  <conditionalFormatting sqref="I109">
    <cfRule type="cellIs" priority="1882" dxfId="176" stopIfTrue="1" operator="lessThan">
      <formula>$H$109</formula>
    </cfRule>
  </conditionalFormatting>
  <conditionalFormatting sqref="I111">
    <cfRule type="cellIs" priority="1881" dxfId="177" stopIfTrue="1" operator="lessThan">
      <formula>$H$111</formula>
    </cfRule>
  </conditionalFormatting>
  <conditionalFormatting sqref="I113">
    <cfRule type="cellIs" priority="1880" dxfId="178" stopIfTrue="1" operator="lessThan">
      <formula>$H$113</formula>
    </cfRule>
  </conditionalFormatting>
  <conditionalFormatting sqref="I115">
    <cfRule type="cellIs" priority="1879" dxfId="179" stopIfTrue="1" operator="lessThan">
      <formula>$H$115</formula>
    </cfRule>
  </conditionalFormatting>
  <conditionalFormatting sqref="I117">
    <cfRule type="cellIs" priority="1878" dxfId="180" stopIfTrue="1" operator="lessThan">
      <formula>$H$117</formula>
    </cfRule>
  </conditionalFormatting>
  <conditionalFormatting sqref="I119">
    <cfRule type="cellIs" priority="1877" dxfId="181" stopIfTrue="1" operator="lessThan">
      <formula>$H$119</formula>
    </cfRule>
  </conditionalFormatting>
  <conditionalFormatting sqref="I121">
    <cfRule type="cellIs" priority="1876" dxfId="182" stopIfTrue="1" operator="lessThan">
      <formula>$H$121</formula>
    </cfRule>
  </conditionalFormatting>
  <conditionalFormatting sqref="I123">
    <cfRule type="cellIs" priority="1875" dxfId="183" stopIfTrue="1" operator="lessThan">
      <formula>$H$123</formula>
    </cfRule>
  </conditionalFormatting>
  <conditionalFormatting sqref="I125">
    <cfRule type="cellIs" priority="1874" dxfId="184" stopIfTrue="1" operator="lessThan">
      <formula>$H$125</formula>
    </cfRule>
  </conditionalFormatting>
  <conditionalFormatting sqref="I127">
    <cfRule type="cellIs" priority="1873" dxfId="185" stopIfTrue="1" operator="lessThan">
      <formula>$H$127</formula>
    </cfRule>
  </conditionalFormatting>
  <conditionalFormatting sqref="I129">
    <cfRule type="cellIs" priority="1872" dxfId="186" stopIfTrue="1" operator="lessThan">
      <formula>$H$129</formula>
    </cfRule>
  </conditionalFormatting>
  <conditionalFormatting sqref="K7">
    <cfRule type="cellIs" priority="2151" dxfId="187" stopIfTrue="1" operator="lessThan">
      <formula>$J$7</formula>
    </cfRule>
  </conditionalFormatting>
  <conditionalFormatting sqref="K8">
    <cfRule type="cellIs" priority="2150" dxfId="188" stopIfTrue="1" operator="lessThan">
      <formula>$J$8</formula>
    </cfRule>
  </conditionalFormatting>
  <conditionalFormatting sqref="K9">
    <cfRule type="cellIs" priority="2149" dxfId="189" stopIfTrue="1" operator="lessThan">
      <formula>$J$9</formula>
    </cfRule>
  </conditionalFormatting>
  <conditionalFormatting sqref="K10">
    <cfRule type="cellIs" priority="2148" dxfId="190" stopIfTrue="1" operator="lessThan">
      <formula>$J$10</formula>
    </cfRule>
  </conditionalFormatting>
  <conditionalFormatting sqref="K11">
    <cfRule type="cellIs" priority="2147" dxfId="191" stopIfTrue="1" operator="greaterThan">
      <formula>$J$11</formula>
    </cfRule>
  </conditionalFormatting>
  <conditionalFormatting sqref="K12">
    <cfRule type="cellIs" priority="2045" dxfId="192" stopIfTrue="1" operator="lessThan">
      <formula>$J$12</formula>
    </cfRule>
  </conditionalFormatting>
  <conditionalFormatting sqref="K14">
    <cfRule type="cellIs" priority="2044" dxfId="193" stopIfTrue="1" operator="lessThan">
      <formula>$J$14</formula>
    </cfRule>
  </conditionalFormatting>
  <conditionalFormatting sqref="K18">
    <cfRule type="cellIs" priority="2040" dxfId="194" stopIfTrue="1" operator="lessThan">
      <formula>$J$18</formula>
    </cfRule>
  </conditionalFormatting>
  <conditionalFormatting sqref="K20">
    <cfRule type="cellIs" priority="2038" dxfId="195" stopIfTrue="1" operator="lessThan">
      <formula>$J$20</formula>
    </cfRule>
  </conditionalFormatting>
  <conditionalFormatting sqref="K21">
    <cfRule type="cellIs" priority="2037" dxfId="196" stopIfTrue="1" operator="lessThan">
      <formula>$J$21</formula>
    </cfRule>
  </conditionalFormatting>
  <conditionalFormatting sqref="K22">
    <cfRule type="cellIs" priority="2036" dxfId="197" stopIfTrue="1" operator="lessThan">
      <formula>$J$22</formula>
    </cfRule>
  </conditionalFormatting>
  <conditionalFormatting sqref="K23">
    <cfRule type="cellIs" priority="2035" dxfId="198" stopIfTrue="1" operator="lessThan">
      <formula>$J$23</formula>
    </cfRule>
  </conditionalFormatting>
  <conditionalFormatting sqref="K24">
    <cfRule type="cellIs" priority="2034" dxfId="199" stopIfTrue="1" operator="lessThan">
      <formula>$J$24</formula>
    </cfRule>
  </conditionalFormatting>
  <conditionalFormatting sqref="K26">
    <cfRule type="cellIs" priority="2032" dxfId="200" stopIfTrue="1" operator="lessThan">
      <formula>$J$26</formula>
    </cfRule>
  </conditionalFormatting>
  <conditionalFormatting sqref="K27">
    <cfRule type="cellIs" priority="2031" dxfId="201" stopIfTrue="1" operator="lessThan">
      <formula>$J$27</formula>
    </cfRule>
  </conditionalFormatting>
  <conditionalFormatting sqref="K30">
    <cfRule type="cellIs" priority="2028" dxfId="202" stopIfTrue="1" operator="lessThan">
      <formula>$J$30</formula>
    </cfRule>
  </conditionalFormatting>
  <conditionalFormatting sqref="K31">
    <cfRule type="cellIs" priority="2027" dxfId="203" stopIfTrue="1" operator="lessThan">
      <formula>$J$31</formula>
    </cfRule>
  </conditionalFormatting>
  <conditionalFormatting sqref="K32">
    <cfRule type="cellIs" priority="2026" dxfId="204" stopIfTrue="1" operator="lessThan">
      <formula>$J$32</formula>
    </cfRule>
  </conditionalFormatting>
  <conditionalFormatting sqref="K33">
    <cfRule type="cellIs" priority="2025" dxfId="205" stopIfTrue="1" operator="lessThan">
      <formula>$J$33</formula>
    </cfRule>
  </conditionalFormatting>
  <conditionalFormatting sqref="K34">
    <cfRule type="cellIs" priority="2024" dxfId="206" stopIfTrue="1" operator="lessThan">
      <formula>$J$34</formula>
    </cfRule>
  </conditionalFormatting>
  <conditionalFormatting sqref="K35">
    <cfRule type="cellIs" priority="2023" dxfId="207" stopIfTrue="1" operator="lessThan">
      <formula>$J$35</formula>
    </cfRule>
  </conditionalFormatting>
  <conditionalFormatting sqref="K36">
    <cfRule type="cellIs" priority="2022" dxfId="208" stopIfTrue="1" operator="lessThan">
      <formula>$J$36</formula>
    </cfRule>
  </conditionalFormatting>
  <conditionalFormatting sqref="K37">
    <cfRule type="cellIs" priority="2021" dxfId="209" stopIfTrue="1" operator="lessThan">
      <formula>$J$37</formula>
    </cfRule>
  </conditionalFormatting>
  <conditionalFormatting sqref="K39">
    <cfRule type="cellIs" priority="2019" dxfId="210" stopIfTrue="1" operator="lessThan">
      <formula>$J$39</formula>
    </cfRule>
  </conditionalFormatting>
  <conditionalFormatting sqref="K40">
    <cfRule type="cellIs" priority="2018" dxfId="211" stopIfTrue="1" operator="lessThan">
      <formula>$J$40</formula>
    </cfRule>
  </conditionalFormatting>
  <conditionalFormatting sqref="K41">
    <cfRule type="cellIs" priority="2017" dxfId="212" stopIfTrue="1" operator="lessThan">
      <formula>$J$41</formula>
    </cfRule>
  </conditionalFormatting>
  <conditionalFormatting sqref="K42">
    <cfRule type="cellIs" priority="2016" dxfId="213" stopIfTrue="1" operator="lessThan">
      <formula>$J$42</formula>
    </cfRule>
  </conditionalFormatting>
  <conditionalFormatting sqref="K45">
    <cfRule type="cellIs" priority="2012" dxfId="214" stopIfTrue="1" operator="lessThan">
      <formula>$J$45</formula>
    </cfRule>
  </conditionalFormatting>
  <conditionalFormatting sqref="K46">
    <cfRule type="cellIs" priority="2011" dxfId="215" stopIfTrue="1" operator="lessThan">
      <formula>$J$46</formula>
    </cfRule>
  </conditionalFormatting>
  <conditionalFormatting sqref="K47">
    <cfRule type="cellIs" priority="2010" dxfId="216" stopIfTrue="1" operator="lessThan">
      <formula>$J$47</formula>
    </cfRule>
  </conditionalFormatting>
  <conditionalFormatting sqref="K48">
    <cfRule type="cellIs" priority="2009" dxfId="217" stopIfTrue="1" operator="lessThan">
      <formula>$J$48</formula>
    </cfRule>
  </conditionalFormatting>
  <conditionalFormatting sqref="K49">
    <cfRule type="cellIs" priority="2008" dxfId="218" stopIfTrue="1" operator="lessThan">
      <formula>$J$49</formula>
    </cfRule>
  </conditionalFormatting>
  <conditionalFormatting sqref="K50">
    <cfRule type="cellIs" priority="2007" dxfId="219" stopIfTrue="1" operator="lessThan">
      <formula>$J$50</formula>
    </cfRule>
  </conditionalFormatting>
  <conditionalFormatting sqref="K51">
    <cfRule type="cellIs" priority="2006" dxfId="220" stopIfTrue="1" operator="lessThan">
      <formula>$J$51</formula>
    </cfRule>
  </conditionalFormatting>
  <conditionalFormatting sqref="K52">
    <cfRule type="cellIs" priority="2005" dxfId="221" stopIfTrue="1" operator="lessThan">
      <formula>$J$52</formula>
    </cfRule>
  </conditionalFormatting>
  <conditionalFormatting sqref="K59">
    <cfRule type="cellIs" priority="1998" dxfId="222" stopIfTrue="1" operator="lessThan">
      <formula>$J$59</formula>
    </cfRule>
  </conditionalFormatting>
  <conditionalFormatting sqref="K60">
    <cfRule type="cellIs" priority="1997" dxfId="223" stopIfTrue="1" operator="lessThan">
      <formula>$J$60</formula>
    </cfRule>
  </conditionalFormatting>
  <conditionalFormatting sqref="K61">
    <cfRule type="cellIs" priority="1996" dxfId="224" stopIfTrue="1" operator="lessThan">
      <formula>$J$61</formula>
    </cfRule>
  </conditionalFormatting>
  <conditionalFormatting sqref="K62">
    <cfRule type="cellIs" priority="1995" dxfId="225" stopIfTrue="1" operator="lessThan">
      <formula>$J$62</formula>
    </cfRule>
  </conditionalFormatting>
  <conditionalFormatting sqref="K63 K86">
    <cfRule type="cellIs" priority="1946" dxfId="226" stopIfTrue="1" operator="lessThan">
      <formula>$J$63</formula>
    </cfRule>
  </conditionalFormatting>
  <conditionalFormatting sqref="K64">
    <cfRule type="cellIs" priority="1945" dxfId="227" stopIfTrue="1" operator="lessThan">
      <formula>$J$64</formula>
    </cfRule>
  </conditionalFormatting>
  <conditionalFormatting sqref="K65">
    <cfRule type="cellIs" priority="1944" dxfId="228" stopIfTrue="1" operator="lessThan">
      <formula>$J$65</formula>
    </cfRule>
  </conditionalFormatting>
  <conditionalFormatting sqref="K66">
    <cfRule type="cellIs" priority="1943" dxfId="229" stopIfTrue="1" operator="lessThan">
      <formula>$J$66</formula>
    </cfRule>
  </conditionalFormatting>
  <conditionalFormatting sqref="K67">
    <cfRule type="cellIs" priority="1942" dxfId="230" stopIfTrue="1" operator="lessThan">
      <formula>$J$67</formula>
    </cfRule>
  </conditionalFormatting>
  <conditionalFormatting sqref="K68">
    <cfRule type="cellIs" priority="1941" dxfId="231" stopIfTrue="1" operator="lessThan">
      <formula>$J$68</formula>
    </cfRule>
  </conditionalFormatting>
  <conditionalFormatting sqref="K69">
    <cfRule type="cellIs" priority="1940" dxfId="232" stopIfTrue="1" operator="lessThan">
      <formula>$J$69</formula>
    </cfRule>
  </conditionalFormatting>
  <conditionalFormatting sqref="K70">
    <cfRule type="cellIs" priority="1939" dxfId="233" stopIfTrue="1" operator="lessThan">
      <formula>$J$70</formula>
    </cfRule>
  </conditionalFormatting>
  <conditionalFormatting sqref="K71">
    <cfRule type="cellIs" priority="1938" dxfId="234" stopIfTrue="1" operator="lessThan">
      <formula>$J$71</formula>
    </cfRule>
  </conditionalFormatting>
  <conditionalFormatting sqref="K72">
    <cfRule type="cellIs" priority="1937" dxfId="235" stopIfTrue="1" operator="lessThan">
      <formula>$J$72</formula>
    </cfRule>
  </conditionalFormatting>
  <conditionalFormatting sqref="K73">
    <cfRule type="cellIs" priority="1936" dxfId="236" stopIfTrue="1" operator="lessThan">
      <formula>$J$73</formula>
    </cfRule>
  </conditionalFormatting>
  <conditionalFormatting sqref="K76">
    <cfRule type="cellIs" priority="1933" dxfId="237" stopIfTrue="1" operator="lessThan">
      <formula>$J$76</formula>
    </cfRule>
  </conditionalFormatting>
  <conditionalFormatting sqref="K77">
    <cfRule type="cellIs" priority="1932" dxfId="238" stopIfTrue="1" operator="lessThan">
      <formula>$J$77</formula>
    </cfRule>
  </conditionalFormatting>
  <conditionalFormatting sqref="K78">
    <cfRule type="cellIs" priority="1931" dxfId="239" stopIfTrue="1" operator="lessThan">
      <formula>$J$78</formula>
    </cfRule>
  </conditionalFormatting>
  <conditionalFormatting sqref="K79">
    <cfRule type="cellIs" priority="1930" dxfId="240" stopIfTrue="1" operator="lessThan">
      <formula>$J$79</formula>
    </cfRule>
  </conditionalFormatting>
  <conditionalFormatting sqref="K80">
    <cfRule type="cellIs" priority="1929" dxfId="241" stopIfTrue="1" operator="lessThan">
      <formula>$J$80</formula>
    </cfRule>
  </conditionalFormatting>
  <conditionalFormatting sqref="K81">
    <cfRule type="cellIs" priority="1928" dxfId="242" stopIfTrue="1" operator="lessThan">
      <formula>$J$81</formula>
    </cfRule>
  </conditionalFormatting>
  <conditionalFormatting sqref="K82">
    <cfRule type="cellIs" priority="1927" dxfId="243" stopIfTrue="1" operator="greaterThan">
      <formula>$J$82</formula>
    </cfRule>
  </conditionalFormatting>
  <conditionalFormatting sqref="K83 K93">
    <cfRule type="cellIs" priority="1926" dxfId="244" stopIfTrue="1" operator="greaterThan">
      <formula>$J$83</formula>
    </cfRule>
  </conditionalFormatting>
  <conditionalFormatting sqref="K84">
    <cfRule type="cellIs" priority="1925" dxfId="245" stopIfTrue="1" operator="greaterThan">
      <formula>$J$84</formula>
    </cfRule>
  </conditionalFormatting>
  <conditionalFormatting sqref="K5 K130 K128 K126 K124 K122 K120 K118 K116 K114 K112 K110 K108 K106 K104 K102 K100 K98 K96 K90 K87">
    <cfRule type="cellIs" priority="2152" dxfId="246" stopIfTrue="1" operator="lessThan">
      <formula>$J$5</formula>
    </cfRule>
  </conditionalFormatting>
  <conditionalFormatting sqref="K28 K130 K128 K126 K124 K122 K120 K118 K116 K114 K112 K110 K108 K106 K104 K102 K100 K98 K96 K90 K87">
    <cfRule type="cellIs" priority="2030" dxfId="247" stopIfTrue="1" operator="lessThan">
      <formula>$J$28</formula>
    </cfRule>
  </conditionalFormatting>
  <conditionalFormatting sqref="K103">
    <cfRule type="cellIs" priority="1861" dxfId="248" stopIfTrue="1" operator="lessThan">
      <formula>$J$103</formula>
    </cfRule>
  </conditionalFormatting>
  <conditionalFormatting sqref="K105">
    <cfRule type="cellIs" priority="1860" dxfId="249" stopIfTrue="1" operator="lessThan">
      <formula>$J$105</formula>
    </cfRule>
  </conditionalFormatting>
  <conditionalFormatting sqref="K107">
    <cfRule type="cellIs" priority="1859" dxfId="250" stopIfTrue="1" operator="lessThan">
      <formula>$J$107</formula>
    </cfRule>
  </conditionalFormatting>
  <conditionalFormatting sqref="K109">
    <cfRule type="cellIs" priority="1858" dxfId="251" stopIfTrue="1" operator="lessThan">
      <formula>$J$109</formula>
    </cfRule>
  </conditionalFormatting>
  <conditionalFormatting sqref="K111">
    <cfRule type="cellIs" priority="1857" dxfId="252" stopIfTrue="1" operator="lessThan">
      <formula>$J$111</formula>
    </cfRule>
  </conditionalFormatting>
  <conditionalFormatting sqref="K113">
    <cfRule type="cellIs" priority="1856" dxfId="253" stopIfTrue="1" operator="lessThan">
      <formula>$J$113</formula>
    </cfRule>
  </conditionalFormatting>
  <conditionalFormatting sqref="K115">
    <cfRule type="cellIs" priority="1855" dxfId="254" stopIfTrue="1" operator="lessThan">
      <formula>$J$115</formula>
    </cfRule>
  </conditionalFormatting>
  <conditionalFormatting sqref="K117">
    <cfRule type="cellIs" priority="1854" dxfId="255" stopIfTrue="1" operator="lessThan">
      <formula>$J$117</formula>
    </cfRule>
  </conditionalFormatting>
  <conditionalFormatting sqref="K119">
    <cfRule type="cellIs" priority="1853" dxfId="256" stopIfTrue="1" operator="lessThan">
      <formula>$J$119</formula>
    </cfRule>
  </conditionalFormatting>
  <conditionalFormatting sqref="K121">
    <cfRule type="cellIs" priority="1852" dxfId="257" stopIfTrue="1" operator="lessThan">
      <formula>$J$121</formula>
    </cfRule>
  </conditionalFormatting>
  <conditionalFormatting sqref="K123">
    <cfRule type="cellIs" priority="1851" dxfId="258" stopIfTrue="1" operator="lessThan">
      <formula>$J$123</formula>
    </cfRule>
  </conditionalFormatting>
  <conditionalFormatting sqref="K125">
    <cfRule type="cellIs" priority="1850" dxfId="259" stopIfTrue="1" operator="lessThan">
      <formula>$J$125</formula>
    </cfRule>
  </conditionalFormatting>
  <conditionalFormatting sqref="K127">
    <cfRule type="cellIs" priority="1849" dxfId="260" stopIfTrue="1" operator="lessThan">
      <formula>$J$127</formula>
    </cfRule>
  </conditionalFormatting>
  <conditionalFormatting sqref="K129">
    <cfRule type="cellIs" priority="1848" dxfId="261" stopIfTrue="1" operator="lessThan">
      <formula>$J$129</formula>
    </cfRule>
  </conditionalFormatting>
  <conditionalFormatting sqref="G130 G128 G126 G124 G122 G120 G118 G116 G114 G112 G110 G108 G106 G104 G102 G100 G98 G96 G94 G90 G87">
    <cfRule type="cellIs" priority="308" dxfId="262" operator="lessThan">
      <formula>$F$11</formula>
    </cfRule>
  </conditionalFormatting>
  <conditionalFormatting sqref="G130 G128 G126 G124 G122 G120 G118 G116 G114 G112 G110 G108 G106 G104 G102 G100 G98 G96 G94 G90 G87">
    <cfRule type="cellIs" priority="313" dxfId="263" stopIfTrue="1" operator="lessThan">
      <formula>$F$89</formula>
    </cfRule>
  </conditionalFormatting>
  <conditionalFormatting sqref="I130 I128 I126 I124 I122 I120 I118 I116 I114 I112 I110 I108 I106 I104 I102 I100 I98 I96 I90 I87">
    <cfRule type="cellIs" priority="312" dxfId="264" stopIfTrue="1" operator="lessThan">
      <formula>$H$86</formula>
    </cfRule>
  </conditionalFormatting>
  <conditionalFormatting sqref="I130 I128 I126 I124 I122 I120 I118 I116 I114 I112 I110 I108 I106 I104 I102 I100 I98 I96 I90 I87">
    <cfRule type="cellIs" priority="307" dxfId="265" operator="lessThan">
      <formula>$H$11</formula>
    </cfRule>
  </conditionalFormatting>
  <conditionalFormatting sqref="I130 I128 I126 I124 I122 I120 I118 I116 I114 I112 I110 I108 I106 I104 I102 I100 I98 I96 I90 I87">
    <cfRule type="cellIs" priority="311" dxfId="266" stopIfTrue="1" operator="lessThan">
      <formula>$H$89</formula>
    </cfRule>
  </conditionalFormatting>
  <conditionalFormatting sqref="K130 K128 K126 K124 K122 K120 K118 K116 K114 K112 K110 K108 K106 K104 K102 K100 K98 K96 K90 K87">
    <cfRule type="cellIs" priority="310" dxfId="267" stopIfTrue="1" operator="lessThan">
      <formula>$J$86</formula>
    </cfRule>
  </conditionalFormatting>
  <conditionalFormatting sqref="K130 K128 K126 K124 K122 K120 K118 K116 K114 K112 K110 K108 K106 K104 K102 K100 K98 K96 K90 K87">
    <cfRule type="cellIs" priority="306" dxfId="268" operator="lessThan">
      <formula>$J$11</formula>
    </cfRule>
  </conditionalFormatting>
  <conditionalFormatting sqref="K130 K128 K126 K124 K122 K120 K118 K116 K114 K112 K110 K108 K106 K104 K102 K100 K98 K96 K90 K87">
    <cfRule type="cellIs" priority="309" dxfId="269" stopIfTrue="1" operator="lessThan">
      <formula>$J$89</formula>
    </cfRule>
  </conditionalFormatting>
  <conditionalFormatting sqref="C85">
    <cfRule type="cellIs" priority="19" dxfId="270" stopIfTrue="1" operator="greaterThan">
      <formula>$D$121+$D$123+$D$125+$D$127</formula>
    </cfRule>
  </conditionalFormatting>
  <conditionalFormatting sqref="H91:K91">
    <cfRule type="cellIs" priority="18" dxfId="271" stopIfTrue="1" operator="lessThan">
      <formula>$F$91</formula>
    </cfRule>
  </conditionalFormatting>
  <conditionalFormatting sqref="G95:K95">
    <cfRule type="cellIs" priority="17" dxfId="272" stopIfTrue="1" operator="lessThan">
      <formula>$F$91</formula>
    </cfRule>
  </conditionalFormatting>
  <conditionalFormatting sqref="G97:K97">
    <cfRule type="cellIs" priority="16" dxfId="273" stopIfTrue="1" operator="lessThan">
      <formula>$F$91</formula>
    </cfRule>
  </conditionalFormatting>
  <conditionalFormatting sqref="G99:K99">
    <cfRule type="cellIs" priority="15" dxfId="274" stopIfTrue="1" operator="lessThan">
      <formula>$F$91</formula>
    </cfRule>
  </conditionalFormatting>
  <conditionalFormatting sqref="G101:K101">
    <cfRule type="cellIs" priority="14" dxfId="275" stopIfTrue="1" operator="lessThan">
      <formula>$F$91</formula>
    </cfRule>
  </conditionalFormatting>
  <conditionalFormatting sqref="G127">
    <cfRule type="cellIs" priority="13" dxfId="276" stopIfTrue="1" operator="lessThan">
      <formula>$F$91</formula>
    </cfRule>
  </conditionalFormatting>
  <conditionalFormatting sqref="G105">
    <cfRule type="cellIs" priority="12" dxfId="277" stopIfTrue="1" operator="lessThan">
      <formula>$F$91</formula>
    </cfRule>
  </conditionalFormatting>
  <conditionalFormatting sqref="O12">
    <cfRule type="cellIs" priority="11" dxfId="278" stopIfTrue="1" operator="lessThan">
      <formula>$F$63</formula>
    </cfRule>
  </conditionalFormatting>
  <conditionalFormatting sqref="Q12">
    <cfRule type="cellIs" priority="10" dxfId="279" stopIfTrue="1" operator="lessThan">
      <formula>$H$63</formula>
    </cfRule>
  </conditionalFormatting>
  <conditionalFormatting sqref="S12">
    <cfRule type="cellIs" priority="9" dxfId="280" stopIfTrue="1" operator="lessThan">
      <formula>$J$63</formula>
    </cfRule>
  </conditionalFormatting>
  <conditionalFormatting sqref="G53">
    <cfRule type="cellIs" priority="6" dxfId="281" stopIfTrue="1" operator="lessThan">
      <formula>$F$52</formula>
    </cfRule>
  </conditionalFormatting>
  <conditionalFormatting sqref="I53">
    <cfRule type="cellIs" priority="5" dxfId="282" stopIfTrue="1" operator="lessThan">
      <formula>$H$52</formula>
    </cfRule>
  </conditionalFormatting>
  <conditionalFormatting sqref="K53">
    <cfRule type="cellIs" priority="4" dxfId="283" stopIfTrue="1" operator="lessThan">
      <formula>$J$52</formula>
    </cfRule>
  </conditionalFormatting>
  <conditionalFormatting sqref="L20">
    <cfRule type="cellIs" priority="3" dxfId="284" stopIfTrue="1" operator="lessThan">
      <formula>$D$98</formula>
    </cfRule>
  </conditionalFormatting>
  <conditionalFormatting sqref="R20:S20">
    <cfRule type="cellIs" priority="1" dxfId="285" stopIfTrue="1" operator="lessThan">
      <formula>$F$91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_1_ 13 - Баланс труда_2016</vt:lpstr>
      <vt:lpstr>'_1_ 13 - Баланс труда_2016'!Заголовки_для_печати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Voronchihina</cp:lastModifiedBy>
  <cp:lastPrinted>2021-04-22T09:06:50+03:00</cp:lastPrinted>
  <dcterms:created xsi:type="dcterms:W3CDTF">2024-05-03T16:19:55+03:00</dcterms:created>
  <dcterms:modified xsi:type="dcterms:W3CDTF">2024-06-13T13:02:55+03:00</dcterms:modified>
</cp:coreProperties>
</file>