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6 - Инвестиции_2024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<sst xmlns="http://schemas.openxmlformats.org/spreadsheetml/2006/main" count="528" uniqueCount="144">
  <si>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</si>
  <si>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</si>
  <si>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</si>
  <si>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</si>
  <si>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</si>
  <si>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</si>
  <si>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</si>
  <si>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</si>
  <si>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</si>
  <si>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</si>
  <si>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VI. Инвестиции</t>
  </si>
  <si>
    <t>Инвестиции в основной капитал за счет всех источников финансирования (по местонахождению заказчика) - всего</t>
  </si>
  <si>
    <t>тыс.руб. в ценах соответствующих лет</t>
  </si>
  <si>
    <t>в % к предыдущему году в сопоставимых ценах</t>
  </si>
  <si>
    <t>индекс-дефлятор к предыдущему году</t>
  </si>
  <si>
    <t>в % к предыдущему году</t>
  </si>
  <si>
    <t>Досчет, в т.ч.</t>
  </si>
  <si>
    <t>тыс. рублей</t>
  </si>
  <si>
    <t xml:space="preserve">      Средства на индивидуальное жилищное
      строительство</t>
  </si>
  <si>
    <t xml:space="preserve">      Прочее (малые предприятия без 
      микропредприятий, микропредприятия, 
      неформальная экономика (10-15% в среднем
      по области) и др.)</t>
  </si>
  <si>
    <t>Инвестиции за счет всех источников финансирования (по местонахождению заказчика) по крупным и средним предприятиям и организациям (без субъектов малого предпринимательства и параметров неформальной деятельности, с учетом организаций со средней численностью раб-ов до 15 человек, не являющиеся субъектами малого предпринимательства ) - всего</t>
  </si>
  <si>
    <r>
      <t>в том числе по видам экономической деятельности</t>
    </r>
    <r>
      <rPr>
        <charset val="204"/>
        <family val="2"/>
        <rFont val="Arial"/>
        <sz val="7"/>
      </rPr>
      <t>:</t>
    </r>
  </si>
  <si>
    <t>РАЗДЕЛ A: Сельское, лесное хозяйство, охота, рыболовство и рыбоводство</t>
  </si>
  <si>
    <t>% к предыдущему году в сопоставимых ценах</t>
  </si>
  <si>
    <t>в том числе по объектам капитальных вложений:
наименование частного инвестора с указанием направления капитальных вложений (наиболее крупные капитальные вложения (инвестиционные проекты))</t>
  </si>
  <si>
    <t>ООО "АПК"Союз": 2023 г. строительство  фермы для содержания сухостойных коров на 300 голов в с.Кулыги, строительство зерносушильного комплекса; 2024 г. реконструкция помещений для ремонта техники и хранения кормов и зерна, обновление машинно-тракторного парка; 2026 г.строительство комбикормового завода в г. Вятские Поляны; 2026-2027 гг. строительство молочно-товарного комплекса на 2400 голов около с. Слудка; 2027 г.нчало строительства цеха по переработке масляничных культур.</t>
  </si>
  <si>
    <t>РАЗДЕЛ B: Добыча полезных ископаемых</t>
  </si>
  <si>
    <t xml:space="preserve">     Индекс физического объема</t>
  </si>
  <si>
    <t>в том числе по объектам капитальных вложений:</t>
  </si>
  <si>
    <t>РАЗДЕЛ С: Обрабатывающие производства</t>
  </si>
  <si>
    <t>20.14</t>
  </si>
  <si>
    <t xml:space="preserve">     10 Производство пищевых продуктов
   </t>
  </si>
  <si>
    <t xml:space="preserve">    11 Производство напитков 
   </t>
  </si>
  <si>
    <t xml:space="preserve">     13 Производство текстильных изделий
     производство</t>
  </si>
  <si>
    <t xml:space="preserve">     14 Производство одежды
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</si>
  <si>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</si>
  <si>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</si>
  <si>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     17 Производство бумаги и бумажных изделий</t>
  </si>
  <si>
    <t xml:space="preserve">     18 Деятельность полиграфическая и копирование носителей информации</t>
  </si>
  <si>
    <t xml:space="preserve">     20 Производство химических веществ и химических продуктов</t>
  </si>
  <si>
    <t xml:space="preserve">     21 Производство лекарственных средств и материалов, применяемых в медицинских целях</t>
  </si>
  <si>
    <t xml:space="preserve">     22 Производство резиновых и пластмассовых изделий</t>
  </si>
  <si>
    <t xml:space="preserve">     23 Производство прочей неметаллической минеральной продукции</t>
  </si>
  <si>
    <t xml:space="preserve">     24 Производство металлургическое</t>
  </si>
  <si>
    <t xml:space="preserve">     25 Производство готовых металлических изделий, кроме машин и оборудования</t>
  </si>
  <si>
    <t xml:space="preserve">     26 Производство компьютеров, электронных и оптических изделий</t>
  </si>
  <si>
    <t xml:space="preserve">     27 Производство электрического оборудования</t>
  </si>
  <si>
    <t xml:space="preserve">     28 Производство машин и оборудования, не включенных в другие группировки</t>
  </si>
  <si>
    <t xml:space="preserve">     29 Производство автотранспортных средств, прицепов и полуприцепов</t>
  </si>
  <si>
    <t xml:space="preserve">     30 Производство прочих транспортных средств и оборудования</t>
  </si>
  <si>
    <t xml:space="preserve">     31 Производство мебели</t>
  </si>
  <si>
    <t xml:space="preserve">ООО "Лузалес-Вятка"/ до 05.2023 ООО "Икеа Индастри Вятка </t>
  </si>
  <si>
    <t xml:space="preserve">    32 Производство прочих готовых изделий</t>
  </si>
  <si>
    <t xml:space="preserve">    33 Ремонт и монтаж машин и оборудования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</si>
  <si>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</si>
  <si>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Администрация Сосновского городского поселения 2022 г - приобретение водогрейного котла для установки в блочную газовую котельную, 2023 г. - ремонт уличного освещения в парке "Победы" в рамках программы "Формирование комфортной городской среды", 2024 г. модернизация уличного освещения (областные)</t>
  </si>
  <si>
    <t>МУП "Краснополянский водоканал"- 2024 г. приобретение спец. машин для работы</t>
  </si>
  <si>
    <t>МКП "Коммунальные системы": 2022 г.клапан газовый, 2023 г. приобретен экскаватор и погрузчик, 2024 г.приобретен газовый клапан в д. Средняя Тойма</t>
  </si>
  <si>
    <t>Администрации: выделена субсидия на модернизацию уличного освещения в населенных пунктах</t>
  </si>
  <si>
    <t>Раздел E Водоснабжение; водоотведение, организация сбора и утилизации отходов, деятельность по ликвидации загрязнениЙ</t>
  </si>
  <si>
    <t xml:space="preserve">Администрации сельских и городских поселений Вятскополянского района - Создание мест (площадок) накопления ТКО </t>
  </si>
  <si>
    <t>МУП "Краснополянский водоканал"- 2022 г экскаватор, автогрейдер,2023 г. установка биологической очистки сточных вод «Евролос ЭКОПРОМ»</t>
  </si>
  <si>
    <t>МКП "Коммунальные системы" 2022- насос для скважины и автоматическая установка умягчения воды, 2023 г. - приобретены 3 глубинных насоса, установка для химводоподготовки (умягчения воды), 2024 г. - приобретение 12 глубинных и сетевых насосов, приборы учета подъема воды на скважинах.</t>
  </si>
  <si>
    <t>РАЗДЕЛ F: Строительство</t>
  </si>
  <si>
    <t xml:space="preserve">РАЗДЕЛ G: Торговля оптовая и розничная; ремонт автотранспортных средств и мотоциклов </t>
  </si>
  <si>
    <t>ТОСП Вятско-Полянское РАЙПО - реконструкция магазинов и закупка оборудования в 2022 г. - реконструкция магазина в д. Гремячка (проводили газ), 2023 г.- реконструкция магазина в пгт Красная Поляна, 2024 г. реконструкция магазина в с. Кулыги</t>
  </si>
  <si>
    <t xml:space="preserve">Сетевые магазины в г. Сосновка и пгт Красная Поляна - ремонт магазинов и закупка торгового оборудования. 2024 г. ТОСП АО "Тандер в г. Сосновка - ремонт магазина </t>
  </si>
  <si>
    <t xml:space="preserve">РАЗДЕЛ H: Транспортировка и хранение  </t>
  </si>
  <si>
    <t>ФГКУ комбинат "Ударник" Росрезерва/2023 году ФГКУ "Северная звезда" введены мощности производственного назначения</t>
  </si>
  <si>
    <t>РАЗДЕЛ I: Деятельность гостиниц и предприятий общественного питания</t>
  </si>
  <si>
    <t>ТОСП КОГАУ "Центр отдыха и оздоровления детей" "Вятские каникулы" - лагерь "Солнечный": 2023 г.установлена охранная сигнализация, приобретено водоочистительное оборудование, блок - контейнер для сторожей, автомобиль УАЗ Патриот; 2024 г установка пожарной сигнализации и системы оповещения о пожаре; 2025-2027 гг обновление мебели (шкафы, кровати, столы и т.д.)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</si>
  <si>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</si>
  <si>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</si>
  <si>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                                                                          </t>
  </si>
  <si>
    <t xml:space="preserve">РАЗДЕЛ M: Деятельность профессиональная, научная и техническая    </t>
  </si>
  <si>
    <t>РАЗДЕЛ N: Деятельность административная и сопутствующие дополнительные услуги</t>
  </si>
  <si>
    <t>Администрации поселений: благоустройство поселения в рамках программы "Формирование комфортной гор. среды" 2022 г. Администрация Сосновского гор поселения 5387 т. р., Администрация Краснополянского городского поселения 299 т. р.;  ремонт автомобильной дороги по ул.Центральная в пгт.Красная Поляна 10330 т.р.; 2023 г. - Администрация Усть-Люгинского сельского поселения - обустройство площади Победы в рамках программы «Формирование комфортной городской среды», 2024 г. Администрации Сосновского и Старопинигерского поселений благоустройство в рамках программы "Формирование комфортной гор. среды"</t>
  </si>
  <si>
    <t>РАЗДЕЛ O : Государственное управление и обеспечение военной безопасности; обязательное социальное обеспечение</t>
  </si>
  <si>
    <t>Администрации сельских поселений: 2023 г. Администрация Среднешунского поселения  - приобретена пожарная автоцистерна, принтер МФУ 1 шт.;</t>
  </si>
  <si>
    <t>РАЗДЕЛ P: Образование</t>
  </si>
  <si>
    <t>Детские дошкольные учреждения и учреждения дополнительного образования района: 2023 ДЮСШ спорт инвентарь (361), Д/С Калинка и Улыбка компьютерная техника и системы оповещения (520)</t>
  </si>
  <si>
    <t>В рамках Федеральный проект "Современная школа" точки роста 2022 г. - МКУ СОШ с. Кулыги, МКУ СОШ п.Усть-Люга, МКУ СОШ д. Средние Шуни, МКУ СОШ д. Старый Пинигерь, 2023 г. -  МКУ СОШ д. Чекашево (1467), МКОУ СОШ с. Слудка (2211),  МКУ ООШ д. Средняя Тойма (4380), МКУ ООШ с. Ершовка (1653), 2024 г. -  МКУ ООШ д.Дым-Дым-Омга (303,1). В рамках "Цифровая образовательная среда" МКОУСОШ с.Кулыги (2512,1 прочие) и МКОУООШ дер.Средняя Тойма поступило по 33 ноутбука с мышками, интерактивная доска, проектор, 3 многофункциональных принтера, тележка для зарядки ноутбуков, 3 видеокамеры каждой школе</t>
  </si>
  <si>
    <t xml:space="preserve">Школы: 2022 г. выполнены предписания надзорных органов; 2023 г учебная литература, телевизоры, водонагреватели, школьная мебель, электрическая плита, госсимволика и т.д. </t>
  </si>
  <si>
    <t>МКОУ ООШ г. Сосновка 2023 г. сделан теплай переход, ремонт столовой, оборудование в столовую; 2025 г. - строительство спортзала по поручению губернатора</t>
  </si>
  <si>
    <t>РАЗДЕЛ Q: Деятельность в области здравоохранения и социальных услуг</t>
  </si>
  <si>
    <t>КОГБУЗ "Вятскополянская центральная районная больница" - 2022 г.- приобретение медицинского оборудования (г. Сосновка- аппарат УЗИ, пгт Красная Поляна - тонометр офтальмологический, видеоларингоскоп), 2023 г. медицинское оборудования в больницу г Сосновка ( 4012) и пгт Красная Поляна (10611)</t>
  </si>
  <si>
    <t xml:space="preserve">ТОСП КОГАУСО «Межрайонный комплексный центр социального обслуживания населения в Вятскополянском районе» в г.Сосновка -  2022 -приобретен металлодедектор и шкафы для рздевалок 4 шт, стиральная машина 2023 г- мясорубка и шкаф </t>
  </si>
  <si>
    <t xml:space="preserve">РАЗДЕЛ R: Деятельность в области культуры, спорта, организации досуга и развлечений     </t>
  </si>
  <si>
    <t>МБУК "Вятскополянский районный организационно-методический центр": 2022 г. приобретение компьютерной техники;  2024 г-  мебель</t>
  </si>
  <si>
    <t>МБУК ДК "Судостроитель": 2022 г.-закуплен комплект звукового оборудования, 2023 г  кресла для зрительного зала 140 шт., 2024 г.- звуковое оборудование</t>
  </si>
  <si>
    <t>МКОУ ООШ г. Сосновка 2022 г построена многофункциональных спортивных площадок в рамках программы «Газпром – детям»</t>
  </si>
  <si>
    <t>Администрация Краснополянского городского поселения 2022 г. - формирование комфортн гор среды -устройство беговой дорожки 1 этап, установка сценического комплекса1 этап, устройство универсальной спортивной площадки 2 этап</t>
  </si>
  <si>
    <t>МКУК "Вятскополянская РЦБС" оздание модельной библиотеки в КРП (Компьютерная техника, мебель, информационный киоск),</t>
  </si>
  <si>
    <t>МБУ ДО СШ "Витязь" приобретение спортивного инвентаря и экипировки</t>
  </si>
  <si>
    <t>РАЗДЕЛ S : Предоставление прочих видов услуг</t>
  </si>
  <si>
    <t>Объем инвестиций в основной капитал по источникам финансирования без субъектов малого предпринимательства и параметров неформальной деятельности:</t>
  </si>
  <si>
    <t>Объем инвестиций в основной капитал, финансируемых за счет собственных средств организаций, из них:</t>
  </si>
  <si>
    <t xml:space="preserve">           прибыль</t>
  </si>
  <si>
    <t xml:space="preserve">           амортизация</t>
  </si>
  <si>
    <t xml:space="preserve">           прочие собственные средства</t>
  </si>
  <si>
    <t>Объем инвестиций в основной капитал, финансируемых за счет привлеченных средств, из них:</t>
  </si>
  <si>
    <t xml:space="preserve">           кредиты банков</t>
  </si>
  <si>
    <t xml:space="preserve">           заемные средства других организаций</t>
  </si>
  <si>
    <t xml:space="preserve">           бюджетные средства, в том числе:</t>
  </si>
  <si>
    <t xml:space="preserve">                        из федерального бюджета</t>
  </si>
  <si>
    <t xml:space="preserve">                        из бюджетов субъектов федерации</t>
  </si>
  <si>
    <t xml:space="preserve">                        из местного бюджета</t>
  </si>
  <si>
    <t xml:space="preserve">           средства внебюджетных фондов</t>
  </si>
  <si>
    <t xml:space="preserve">           прочие  </t>
  </si>
  <si>
    <t xml:space="preserve">                в том числе: средства от эмиссии акций </t>
  </si>
  <si>
    <t>Из общего объема инвестиций в основной капитал инвестиции организаций государственной формы собственности за счет всех источников финансирования - всего</t>
  </si>
  <si>
    <t>в действующих ценах каждого года</t>
  </si>
  <si>
    <t>в том числе:</t>
  </si>
  <si>
    <t xml:space="preserve">           федеральной формы собственности</t>
  </si>
  <si>
    <t xml:space="preserve">           областной формы собственности</t>
  </si>
  <si>
    <t>Из общего объема инвестиций в основной капитал инвестиции организаций муниципальной формы собственности за счет всех источников финансирования - всего</t>
  </si>
  <si>
    <t xml:space="preserve">           доля муниципального сектора в общем
           объеме инвестиций в основной капитал</t>
  </si>
  <si>
    <t>%</t>
  </si>
  <si>
    <t>Ввод в действие мощностей:</t>
  </si>
  <si>
    <t xml:space="preserve">           производственного назначения:</t>
  </si>
  <si>
    <t>в соответствующих единицах измерения (в натуральных показателях)</t>
  </si>
  <si>
    <t xml:space="preserve">           указать перечень введенных мощностей</t>
  </si>
  <si>
    <t>Транспорт</t>
  </si>
  <si>
    <t>ед.</t>
  </si>
  <si>
    <t>IT оборудование, МФУ</t>
  </si>
  <si>
    <t>Здания и сооружения</t>
  </si>
  <si>
    <t>Персональные компьютеры/ноутбуки</t>
  </si>
  <si>
    <t>Пожарная сигнализация</t>
  </si>
  <si>
    <t>Прочее оборудование</t>
  </si>
  <si>
    <t>Производственный инвентарь</t>
  </si>
  <si>
    <t>Биологическая очистка сточных вод «Евролос ЭКОПРОМ»</t>
  </si>
  <si>
    <t xml:space="preserve">           непроизводственного назначения</t>
  </si>
  <si>
    <t>ИЖС</t>
  </si>
  <si>
    <t>тыс.кв.м.</t>
  </si>
  <si>
    <t xml:space="preserve">Площадка ТКО </t>
  </si>
  <si>
    <t>шт.</t>
  </si>
  <si>
    <t>Цифровой микроскоп</t>
  </si>
  <si>
    <t>Наборы по робототехнике</t>
  </si>
  <si>
    <t>Мебель</t>
  </si>
  <si>
    <t>Наборы по закреплению изучаемых тем, наборы ОГЭ</t>
  </si>
  <si>
    <t>Телевизоры</t>
  </si>
  <si>
    <t>Интерактивная доска</t>
  </si>
  <si>
    <t>Информационный киоск</t>
  </si>
  <si>
    <t>Многофункциональная спортивная площадка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</si>
</sst>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#,##0.0;\-#,##0.0"/>
  </numFmts>
  <fonts count="10">
    <font>
      <sz val="8.25"/>
      <color rgb="FF000000"/>
      <name val="Microsoft Sans Serif"/>
    </font>
    <font>
      <sz val="8.25"/>
      <color auto="1"/>
      <name val="Microsoft Sans Serif"/>
    </font>
    <font>
      <sz val="8.25"/>
      <color auto="1"/>
      <name val="Tahoma"/>
    </font>
    <font>
      <sz val="7"/>
      <color auto="1"/>
      <name val="Arial"/>
    </font>
    <font>
      <i/>
      <sz val="8"/>
      <color auto="1"/>
      <name val="Arial"/>
    </font>
    <font>
      <b/>
      <sz val="8"/>
      <color auto="1"/>
      <name val="Arial"/>
    </font>
    <font>
      <sz val="8"/>
      <color auto="1"/>
      <name val="Arial"/>
    </font>
    <font>
      <b/>
      <sz val="7"/>
      <color auto="1"/>
      <name val="Arial"/>
    </font>
    <font>
      <i/>
      <sz val="7"/>
      <color auto="1"/>
      <name val="Arial"/>
    </font>
    <font>
      <i/>
      <u/>
      <sz val="7"/>
      <color auto="1"/>
      <name val="Arial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0"/>
      </patternFill>
    </fill>
    <fill>
      <patternFill patternType="solid">
        <fgColor theme="0" tint="-0.25"/>
      </patternFill>
    </fill>
    <fill>
      <patternFill patternType="solid">
        <fgColor theme="8" tint="0.6"/>
      </patternFill>
    </fill>
  </fills>
  <borders count="39">
    <border>
      <left/>
      <right/>
      <top/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/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/>
      <bottom/>
    </border>
    <border>
      <left style="hair">
        <color rgb="FF000000"/>
      </left>
      <right style="thin">
        <color rgb="FF000000"/>
      </right>
      <top/>
      <bottom/>
    </border>
    <border>
      <left/>
      <right style="hair">
        <color rgb="FF000000"/>
      </right>
      <top/>
      <bottom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 style="hair">
        <color rgb="FF000000"/>
      </top>
      <bottom/>
    </border>
    <border>
      <left style="thin">
        <color rgb="FF000000"/>
      </left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 style="hair">
        <color rgb="FF000000"/>
      </top>
      <bottom style="hair">
        <color rgb="FF000000"/>
      </bottom>
    </border>
  </borders>
  <cellStyleXfs count="1">
    <xf numFmtId="0" fontId="0" fillId="0" borderId="0">
      <protection locked="0"/>
    </xf>
  </cellStyleXfs>
  <cellXfs count="186">
    <xf numFmtId="0" fontId="0" fillId="0" borderId="0" xfId="0" applyFont="1">
      <protection locked="0"/>
    </xf>
    <xf numFmtId="0" fontId="1" fillId="0" borderId="0" xfId="0" applyFont="1">
      <protection locked="0"/>
    </xf>
    <xf numFmtId="0" fontId="2" fillId="0" borderId="0" xfId="0" applyFont="1">
      <alignment vertical="top"/>
      <protection locked="0"/>
    </xf>
    <xf numFmtId="0" fontId="3" fillId="0" borderId="1" xfId="0" applyFont="1" applyBorder="1">
      <alignment horizontal="center" vertical="center" wrapText="1"/>
    </xf>
    <xf numFmtId="0" fontId="4" fillId="0" borderId="0" xfId="0" applyFont="1"/>
    <xf numFmtId="0" fontId="5" fillId="0" borderId="2" xfId="0" applyFont="1" applyBorder="1">
      <alignment horizontal="left" vertical="center"/>
    </xf>
    <xf numFmtId="0" fontId="5" fillId="0" borderId="3" xfId="0" applyFont="1" applyBorder="1">
      <alignment vertical="center"/>
    </xf>
    <xf numFmtId="2" fontId="4" fillId="2" borderId="4" xfId="0" applyFont="1" applyFill="1" applyBorder="1" applyNumberFormat="1">
      <alignment horizontal="center" vertical="center"/>
      <protection locked="0"/>
    </xf>
    <xf numFmtId="0" fontId="3" fillId="3" borderId="5" xfId="0" applyFont="1" applyFill="1" applyBorder="1">
      <alignment horizontal="center" vertical="center" wrapText="1"/>
    </xf>
    <xf numFmtId="0" fontId="3" fillId="0" borderId="6" xfId="0" applyFont="1" applyBorder="1">
      <alignment horizontal="center" vertical="center" wrapText="1"/>
    </xf>
    <xf numFmtId="2" fontId="4" fillId="2" borderId="7" xfId="0" applyFont="1" applyFill="1" applyBorder="1" applyNumberFormat="1">
      <alignment horizontal="center" vertical="center"/>
      <protection locked="0"/>
    </xf>
    <xf numFmtId="0" fontId="3" fillId="0" borderId="8" xfId="0" applyFont="1" applyBorder="1">
      <alignment horizontal="center" vertical="center" wrapText="1"/>
    </xf>
    <xf numFmtId="0" fontId="3" fillId="4" borderId="8" xfId="0" applyFont="1" applyFill="1" applyBorder="1">
      <alignment horizontal="center" vertical="center" wrapText="1"/>
    </xf>
    <xf numFmtId="0" fontId="3" fillId="4" borderId="9" xfId="0" applyFont="1" applyFill="1" applyBorder="1">
      <alignment horizontal="center" vertical="center" wrapText="1"/>
    </xf>
    <xf numFmtId="2" fontId="4" fillId="2" borderId="10" xfId="0" applyFont="1" applyFill="1" applyBorder="1" applyNumberFormat="1">
      <alignment horizontal="center" vertical="center"/>
      <protection locked="0"/>
    </xf>
    <xf numFmtId="0" fontId="3" fillId="0" borderId="4" xfId="0" applyFont="1" applyBorder="1">
      <alignment horizontal="left" vertical="center" wrapText="1"/>
    </xf>
    <xf numFmtId="0" fontId="3" fillId="0" borderId="8" xfId="0" applyFont="1" applyBorder="1">
      <alignment horizontal="left" vertical="center" wrapText="1"/>
    </xf>
    <xf numFmtId="0" fontId="3" fillId="4" borderId="8" xfId="0" applyFont="1" applyFill="1" applyBorder="1">
      <alignment horizontal="center" vertical="center" wrapText="1"/>
      <protection locked="0"/>
    </xf>
    <xf numFmtId="2" fontId="6" fillId="0" borderId="0" xfId="0" applyFont="1" applyNumberFormat="1">
      <alignment horizontal="left" vertical="center"/>
    </xf>
    <xf numFmtId="2" fontId="3" fillId="0" borderId="0" xfId="0" applyFont="1" applyNumberFormat="1">
      <alignment horizontal="right" vertical="center"/>
    </xf>
    <xf numFmtId="0" fontId="6" fillId="0" borderId="0" xfId="0" applyFont="1">
      <alignment horizontal="left" vertical="center"/>
    </xf>
    <xf numFmtId="0" fontId="3" fillId="0" borderId="0" xfId="0" applyFont="1"/>
    <xf numFmtId="0" fontId="6" fillId="0" borderId="0" xfId="0" applyFont="1"/>
    <xf numFmtId="0" fontId="3" fillId="3" borderId="11" xfId="0" applyFont="1" applyFill="1" applyBorder="1">
      <alignment horizontal="center" vertical="center" wrapText="1"/>
    </xf>
    <xf numFmtId="0" fontId="3" fillId="3" borderId="12" xfId="0" applyFont="1" applyFill="1" applyBorder="1">
      <alignment horizontal="center" vertical="center" wrapText="1"/>
    </xf>
    <xf numFmtId="0" fontId="7" fillId="3" borderId="5" xfId="0" applyFont="1" applyFill="1" applyBorder="1">
      <alignment horizontal="left" vertical="center" wrapText="1"/>
    </xf>
    <xf numFmtId="0" fontId="3" fillId="3" borderId="7" xfId="0" applyFont="1" applyFill="1" applyBorder="1">
      <alignment horizontal="center" vertical="center" wrapText="1"/>
    </xf>
    <xf numFmtId="0" fontId="3" fillId="0" borderId="11" xfId="0" applyFont="1" applyBorder="1">
      <alignment horizontal="center" vertical="center" wrapText="1"/>
    </xf>
    <xf numFmtId="0" fontId="3" fillId="0" borderId="12" xfId="0" applyFont="1" applyBorder="1">
      <alignment horizontal="center" vertical="center" wrapText="1"/>
    </xf>
    <xf numFmtId="0" fontId="8" fillId="0" borderId="8" xfId="0" applyFont="1" applyBorder="1">
      <alignment horizontal="left" vertical="center" wrapText="1"/>
    </xf>
    <xf numFmtId="0" fontId="8" fillId="0" borderId="9" xfId="0" applyFont="1" applyBorder="1">
      <alignment horizontal="left" vertical="center" wrapText="1"/>
    </xf>
    <xf numFmtId="0" fontId="3" fillId="0" borderId="7" xfId="0" applyFont="1" applyBorder="1">
      <alignment horizontal="center" vertical="center" wrapText="1"/>
    </xf>
    <xf numFmtId="0" fontId="3" fillId="0" borderId="9" xfId="0" applyFont="1" applyBorder="1">
      <alignment horizontal="left" vertical="center" wrapText="1"/>
    </xf>
    <xf numFmtId="0" fontId="3" fillId="4" borderId="8" xfId="0" applyFont="1" applyFill="1" applyBorder="1">
      <alignment horizontal="left" vertical="center" wrapText="1"/>
      <protection locked="0"/>
    </xf>
    <xf numFmtId="0" fontId="3" fillId="4" borderId="9" xfId="0" applyFont="1" applyFill="1" applyBorder="1">
      <alignment horizontal="left" vertical="center" wrapText="1"/>
      <protection locked="0"/>
    </xf>
    <xf numFmtId="0" fontId="3" fillId="0" borderId="5" xfId="0" applyFont="1" applyBorder="1">
      <alignment horizontal="center" vertical="center" wrapText="1"/>
    </xf>
    <xf numFmtId="0" fontId="6" fillId="0" borderId="13" xfId="0" applyFont="1" applyBorder="1">
      <alignment horizontal="center" vertical="top"/>
    </xf>
    <xf numFmtId="0" fontId="5" fillId="0" borderId="3" xfId="0" applyFont="1" applyBorder="1">
      <alignment horizontal="center" vertical="top"/>
    </xf>
    <xf numFmtId="171" fontId="5" fillId="3" borderId="14" xfId="0" applyFont="1" applyFill="1" applyBorder="1" applyNumberFormat="1">
      <alignment horizontal="center" vertical="top"/>
    </xf>
    <xf numFmtId="171" fontId="5" fillId="3" borderId="15" xfId="0" applyFont="1" applyFill="1" applyBorder="1" applyNumberFormat="1">
      <alignment horizontal="center" vertical="top"/>
    </xf>
    <xf numFmtId="171" fontId="5" fillId="3" borderId="16" xfId="0" applyFont="1" applyFill="1" applyBorder="1" applyNumberFormat="1">
      <alignment horizontal="center" vertical="top"/>
    </xf>
    <xf numFmtId="171" fontId="5" fillId="4" borderId="17" xfId="0" applyFont="1" applyFill="1" applyBorder="1" applyNumberFormat="1">
      <alignment horizontal="center" vertical="top"/>
      <protection locked="0"/>
    </xf>
    <xf numFmtId="171" fontId="5" fillId="3" borderId="18" xfId="0" applyFont="1" applyFill="1" applyBorder="1" applyNumberFormat="1">
      <alignment horizontal="center" vertical="top"/>
    </xf>
    <xf numFmtId="171" fontId="5" fillId="3" borderId="19" xfId="0" applyFont="1" applyFill="1" applyBorder="1" applyNumberFormat="1">
      <alignment horizontal="center" vertical="top"/>
    </xf>
    <xf numFmtId="171" fontId="5" fillId="3" borderId="17" xfId="0" applyFont="1" applyFill="1" applyBorder="1" applyNumberFormat="1">
      <alignment horizontal="center" vertical="top"/>
    </xf>
    <xf numFmtId="171" fontId="5" fillId="3" borderId="20" xfId="0" applyFont="1" applyFill="1" applyBorder="1" applyNumberFormat="1">
      <alignment horizontal="center" vertical="top"/>
    </xf>
    <xf numFmtId="171" fontId="5" fillId="3" borderId="21" xfId="0" applyFont="1" applyFill="1" applyBorder="1" applyNumberFormat="1">
      <alignment horizontal="center" vertical="top"/>
    </xf>
    <xf numFmtId="171" fontId="5" fillId="3" borderId="22" xfId="0" applyFont="1" applyFill="1" applyBorder="1" applyNumberFormat="1">
      <alignment horizontal="center" vertical="top"/>
    </xf>
    <xf numFmtId="171" fontId="4" fillId="4" borderId="14" xfId="0" applyFont="1" applyFill="1" applyBorder="1" applyNumberFormat="1">
      <alignment horizontal="center" vertical="top"/>
      <protection locked="0"/>
    </xf>
    <xf numFmtId="171" fontId="4" fillId="4" borderId="15" xfId="0" applyFont="1" applyFill="1" applyBorder="1" applyNumberFormat="1">
      <alignment horizontal="center" vertical="top"/>
      <protection locked="0"/>
    </xf>
    <xf numFmtId="171" fontId="4" fillId="4" borderId="16" xfId="0" applyFont="1" applyFill="1" applyBorder="1" applyNumberFormat="1">
      <alignment horizontal="center" vertical="top"/>
      <protection locked="0"/>
    </xf>
    <xf numFmtId="171" fontId="4" fillId="4" borderId="17" xfId="0" applyFont="1" applyFill="1" applyBorder="1" applyNumberFormat="1">
      <alignment horizontal="center" vertical="top"/>
      <protection locked="0"/>
    </xf>
    <xf numFmtId="171" fontId="4" fillId="4" borderId="18" xfId="0" applyFont="1" applyFill="1" applyBorder="1" applyNumberFormat="1">
      <alignment horizontal="center" vertical="top"/>
      <protection locked="0"/>
    </xf>
    <xf numFmtId="171" fontId="4" fillId="4" borderId="19" xfId="0" applyFont="1" applyFill="1" applyBorder="1" applyNumberFormat="1">
      <alignment horizontal="center" vertical="top"/>
      <protection locked="0"/>
    </xf>
    <xf numFmtId="171" fontId="6" fillId="0" borderId="23" xfId="0" applyFont="1" applyBorder="1" applyNumberFormat="1">
      <alignment horizontal="center" vertical="top"/>
    </xf>
    <xf numFmtId="171" fontId="6" fillId="0" borderId="24" xfId="0" applyFont="1" applyBorder="1" applyNumberFormat="1">
      <alignment horizontal="center" vertical="top"/>
    </xf>
    <xf numFmtId="171" fontId="6" fillId="0" borderId="25" xfId="0" applyFont="1" applyBorder="1" applyNumberFormat="1">
      <alignment horizontal="center" vertical="top"/>
    </xf>
    <xf numFmtId="171" fontId="6" fillId="0" borderId="20" xfId="0" applyFont="1" applyBorder="1" applyNumberFormat="1">
      <alignment horizontal="center" vertical="top"/>
    </xf>
    <xf numFmtId="171" fontId="6" fillId="0" borderId="22" xfId="0" applyFont="1" applyBorder="1" applyNumberFormat="1">
      <alignment horizontal="center" vertical="top"/>
    </xf>
    <xf numFmtId="171" fontId="6" fillId="4" borderId="14" xfId="0" applyFont="1" applyFill="1" applyBorder="1" applyNumberFormat="1">
      <alignment horizontal="center" vertical="top"/>
      <protection locked="0"/>
    </xf>
    <xf numFmtId="171" fontId="6" fillId="4" borderId="15" xfId="0" applyFont="1" applyFill="1" applyBorder="1" applyNumberFormat="1">
      <alignment horizontal="center" vertical="top"/>
      <protection locked="0"/>
    </xf>
    <xf numFmtId="171" fontId="6" fillId="4" borderId="16" xfId="0" applyFont="1" applyFill="1" applyBorder="1" applyNumberFormat="1">
      <alignment horizontal="center" vertical="top"/>
      <protection locked="0"/>
    </xf>
    <xf numFmtId="171" fontId="6" fillId="4" borderId="26" xfId="0" applyFont="1" applyFill="1" applyBorder="1" applyNumberFormat="1">
      <alignment horizontal="center" vertical="top"/>
      <protection locked="0"/>
    </xf>
    <xf numFmtId="171" fontId="6" fillId="0" borderId="27" xfId="0" applyFont="1" applyBorder="1" applyNumberFormat="1">
      <alignment horizontal="center" vertical="top"/>
    </xf>
    <xf numFmtId="171" fontId="6" fillId="0" borderId="28" xfId="0" applyFont="1" applyBorder="1" applyNumberFormat="1">
      <alignment horizontal="center" vertical="top"/>
    </xf>
    <xf numFmtId="171" fontId="6" fillId="0" borderId="26" xfId="0" applyFont="1" applyBorder="1" applyNumberFormat="1">
      <alignment horizontal="center" vertical="top"/>
    </xf>
    <xf numFmtId="171" fontId="6" fillId="4" borderId="27" xfId="0" applyFont="1" applyFill="1" applyBorder="1" applyNumberFormat="1">
      <alignment horizontal="center" vertical="top"/>
      <protection locked="0"/>
    </xf>
    <xf numFmtId="171" fontId="6" fillId="4" borderId="28" xfId="0" applyFont="1" applyFill="1" applyBorder="1" applyNumberFormat="1">
      <alignment horizontal="center" vertical="top"/>
      <protection locked="0"/>
    </xf>
    <xf numFmtId="171" fontId="6" fillId="4" borderId="17" xfId="0" applyFont="1" applyFill="1" applyBorder="1" applyNumberFormat="1">
      <alignment horizontal="center" vertical="top"/>
      <protection locked="0"/>
    </xf>
    <xf numFmtId="171" fontId="6" fillId="4" borderId="18" xfId="0" applyFont="1" applyFill="1" applyBorder="1" applyNumberFormat="1">
      <alignment horizontal="center" vertical="top"/>
      <protection locked="0"/>
    </xf>
    <xf numFmtId="171" fontId="6" fillId="4" borderId="19" xfId="0" applyFont="1" applyFill="1" applyBorder="1" applyNumberFormat="1">
      <alignment horizontal="center" vertical="top"/>
      <protection locked="0"/>
    </xf>
    <xf numFmtId="171" fontId="6" fillId="0" borderId="29" xfId="0" applyFont="1" applyBorder="1" applyNumberFormat="1">
      <alignment horizontal="center" vertical="top"/>
    </xf>
    <xf numFmtId="171" fontId="6" fillId="0" borderId="30" xfId="0" applyFont="1" applyBorder="1" applyNumberFormat="1">
      <alignment horizontal="center" vertical="top"/>
    </xf>
    <xf numFmtId="171" fontId="6" fillId="0" borderId="31" xfId="0" applyFont="1" applyBorder="1" applyNumberFormat="1">
      <alignment horizontal="center" vertical="top"/>
    </xf>
    <xf numFmtId="171" fontId="6" fillId="4" borderId="31" xfId="0" applyFont="1" applyFill="1" applyBorder="1" applyNumberFormat="1">
      <alignment horizontal="center" vertical="top"/>
      <protection locked="0"/>
    </xf>
    <xf numFmtId="171" fontId="6" fillId="4" borderId="27" xfId="0" applyFont="1" applyFill="1" applyBorder="1" applyNumberFormat="1">
      <alignment horizontal="center" vertical="top" wrapText="1"/>
      <protection locked="0"/>
    </xf>
    <xf numFmtId="171" fontId="6" fillId="4" borderId="28" xfId="0" applyFont="1" applyFill="1" applyBorder="1" applyNumberFormat="1">
      <alignment horizontal="center" vertical="top" wrapText="1"/>
      <protection locked="0"/>
    </xf>
    <xf numFmtId="171" fontId="6" fillId="4" borderId="18" xfId="0" applyFont="1" applyFill="1" applyBorder="1" applyNumberFormat="1">
      <alignment horizontal="center" vertical="top" wrapText="1"/>
      <protection locked="0"/>
    </xf>
    <xf numFmtId="171" fontId="6" fillId="4" borderId="19" xfId="0" applyFont="1" applyFill="1" applyBorder="1" applyNumberFormat="1">
      <alignment horizontal="center" vertical="top" wrapText="1"/>
      <protection locked="0"/>
    </xf>
    <xf numFmtId="171" fontId="6" fillId="0" borderId="0" xfId="0" applyFont="1" applyNumberFormat="1">
      <alignment horizontal="center" vertical="top"/>
    </xf>
    <xf numFmtId="0" fontId="6" fillId="0" borderId="0" xfId="0" applyFont="1">
      <alignment horizontal="center" vertical="top"/>
    </xf>
    <xf numFmtId="4" fontId="6" fillId="0" borderId="0" xfId="0" applyFont="1" applyNumberFormat="1">
      <alignment horizontal="center" vertical="top"/>
    </xf>
    <xf numFmtId="171" fontId="6" fillId="0" borderId="14" xfId="0" applyFont="1" applyBorder="1" applyNumberFormat="1">
      <alignment horizontal="center" vertical="top"/>
    </xf>
    <xf numFmtId="171" fontId="6" fillId="0" borderId="16" xfId="0" applyFont="1" applyBorder="1" applyNumberFormat="1">
      <alignment horizontal="center" vertical="top"/>
    </xf>
    <xf numFmtId="0" fontId="3" fillId="0" borderId="32" xfId="0" applyFont="1" applyBorder="1">
      <alignment horizontal="center" vertical="center" wrapText="1"/>
    </xf>
    <xf numFmtId="0" fontId="3" fillId="0" borderId="4" xfId="0" applyFont="1" applyBorder="1">
      <alignment horizontal="center" vertical="center" wrapText="1"/>
    </xf>
    <xf numFmtId="171" fontId="6" fillId="0" borderId="21" xfId="0" applyFont="1" applyBorder="1" applyNumberFormat="1">
      <alignment horizontal="center" vertical="top"/>
    </xf>
    <xf numFmtId="0" fontId="6" fillId="4" borderId="17" xfId="0" applyFont="1" applyFill="1" applyBorder="1">
      <alignment horizontal="center" vertical="top"/>
      <protection locked="0"/>
    </xf>
    <xf numFmtId="171" fontId="6" fillId="4" borderId="26" xfId="0" applyFont="1" applyFill="1" applyBorder="1" applyNumberFormat="1">
      <alignment horizontal="center" vertical="top" wrapText="1"/>
      <protection locked="0"/>
    </xf>
    <xf numFmtId="171" fontId="6" fillId="4" borderId="17" xfId="0" applyFont="1" applyFill="1" applyBorder="1" applyNumberFormat="1">
      <alignment horizontal="center" vertical="top" wrapText="1"/>
      <protection locked="0"/>
    </xf>
    <xf numFmtId="0" fontId="3" fillId="5" borderId="4" xfId="0" applyFont="1" applyFill="1" applyBorder="1">
      <alignment horizontal="left" vertical="center" wrapText="1"/>
    </xf>
    <xf numFmtId="0" fontId="8" fillId="5" borderId="9" xfId="0" applyFont="1" applyFill="1" applyBorder="1">
      <alignment horizontal="left" vertical="center" wrapText="1"/>
    </xf>
    <xf numFmtId="0" fontId="3" fillId="5" borderId="9" xfId="0" applyFont="1" applyFill="1" applyBorder="1">
      <alignment horizontal="center" vertical="center" wrapText="1"/>
    </xf>
    <xf numFmtId="2" fontId="4" fillId="5" borderId="4" xfId="0" applyFont="1" applyFill="1" applyBorder="1" applyNumberFormat="1">
      <alignment horizontal="center" vertical="center"/>
      <protection locked="0"/>
    </xf>
    <xf numFmtId="0" fontId="2" fillId="5" borderId="0" xfId="0" applyFont="1" applyFill="1">
      <alignment vertical="top"/>
      <protection locked="0"/>
    </xf>
    <xf numFmtId="0" fontId="7" fillId="5" borderId="5" xfId="0" applyFont="1" applyFill="1" applyBorder="1">
      <alignment horizontal="left" vertical="center" wrapText="1"/>
    </xf>
    <xf numFmtId="0" fontId="3" fillId="5" borderId="5" xfId="0" applyFont="1" applyFill="1" applyBorder="1">
      <alignment horizontal="center" vertical="center" wrapText="1"/>
    </xf>
    <xf numFmtId="171" fontId="6" fillId="5" borderId="14" xfId="0" applyFont="1" applyFill="1" applyBorder="1" applyNumberFormat="1">
      <alignment horizontal="center" vertical="top"/>
    </xf>
    <xf numFmtId="171" fontId="6" fillId="5" borderId="15" xfId="0" applyFont="1" applyFill="1" applyBorder="1" applyNumberFormat="1">
      <alignment horizontal="center" vertical="top"/>
    </xf>
    <xf numFmtId="171" fontId="6" fillId="5" borderId="16" xfId="0" applyFont="1" applyFill="1" applyBorder="1" applyNumberFormat="1">
      <alignment horizontal="center" vertical="top"/>
    </xf>
    <xf numFmtId="0" fontId="3" fillId="5" borderId="8" xfId="0" applyFont="1" applyFill="1" applyBorder="1">
      <alignment horizontal="left" vertical="center" wrapText="1"/>
    </xf>
    <xf numFmtId="0" fontId="3" fillId="5" borderId="8" xfId="0" applyFont="1" applyFill="1" applyBorder="1">
      <alignment horizontal="center" vertical="center" wrapText="1"/>
    </xf>
    <xf numFmtId="171" fontId="6" fillId="5" borderId="26" xfId="0" applyFont="1" applyFill="1" applyBorder="1" applyNumberFormat="1">
      <alignment horizontal="center" vertical="top"/>
    </xf>
    <xf numFmtId="171" fontId="6" fillId="5" borderId="27" xfId="0" applyFont="1" applyFill="1" applyBorder="1" applyNumberFormat="1">
      <alignment horizontal="center" vertical="top"/>
    </xf>
    <xf numFmtId="171" fontId="6" fillId="5" borderId="28" xfId="0" applyFont="1" applyFill="1" applyBorder="1" applyNumberFormat="1">
      <alignment horizontal="center" vertical="top"/>
    </xf>
    <xf numFmtId="0" fontId="8" fillId="5" borderId="8" xfId="0" applyFont="1" applyFill="1" applyBorder="1">
      <alignment horizontal="left" vertical="center" wrapText="1"/>
    </xf>
    <xf numFmtId="0" fontId="6" fillId="5" borderId="14" xfId="0" applyFont="1" applyFill="1" applyBorder="1">
      <alignment horizontal="center" vertical="top"/>
    </xf>
    <xf numFmtId="171" fontId="6" fillId="5" borderId="17" xfId="0" applyFont="1" applyFill="1" applyBorder="1" applyNumberFormat="1">
      <alignment horizontal="center" vertical="top"/>
    </xf>
    <xf numFmtId="171" fontId="6" fillId="5" borderId="18" xfId="0" applyFont="1" applyFill="1" applyBorder="1" applyNumberFormat="1">
      <alignment horizontal="center" vertical="top"/>
    </xf>
    <xf numFmtId="171" fontId="6" fillId="5" borderId="19" xfId="0" applyFont="1" applyFill="1" applyBorder="1" applyNumberFormat="1">
      <alignment horizontal="center" vertical="top"/>
    </xf>
    <xf numFmtId="0" fontId="9" fillId="5" borderId="8" xfId="0" applyFont="1" applyFill="1" applyBorder="1">
      <alignment horizontal="left" vertical="center" wrapText="1"/>
    </xf>
    <xf numFmtId="171" fontId="6" fillId="5" borderId="27" xfId="0" applyFont="1" applyFill="1" applyBorder="1" applyNumberFormat="1">
      <alignment horizontal="center" vertical="top" wrapText="1"/>
    </xf>
    <xf numFmtId="171" fontId="6" fillId="5" borderId="28" xfId="0" applyFont="1" applyFill="1" applyBorder="1" applyNumberFormat="1">
      <alignment horizontal="center" vertical="top" wrapText="1"/>
    </xf>
    <xf numFmtId="171" fontId="6" fillId="5" borderId="26" xfId="0" applyFont="1" applyFill="1" applyBorder="1" applyNumberFormat="1">
      <alignment horizontal="center" vertical="top" wrapText="1"/>
    </xf>
    <xf numFmtId="0" fontId="3" fillId="5" borderId="8" xfId="0" applyFont="1" applyFill="1" applyBorder="1">
      <alignment horizontal="left" vertical="center" wrapText="1"/>
      <protection locked="0"/>
    </xf>
    <xf numFmtId="0" fontId="3" fillId="5" borderId="8" xfId="0" applyFont="1" applyFill="1" applyBorder="1">
      <alignment horizontal="center" vertical="center" wrapText="1"/>
      <protection locked="0"/>
    </xf>
    <xf numFmtId="2" fontId="4" fillId="5" borderId="4" xfId="0" applyFont="1" applyFill="1" applyBorder="1" applyNumberFormat="1">
      <alignment horizontal="center" vertical="center" wrapText="1"/>
      <protection locked="0"/>
    </xf>
    <xf numFmtId="171" fontId="5" fillId="6" borderId="14" xfId="0" applyFont="1" applyFill="1" applyBorder="1" applyNumberFormat="1">
      <alignment horizontal="center" vertical="top"/>
    </xf>
    <xf numFmtId="0" fontId="6" fillId="0" borderId="14" xfId="0" applyFont="1" applyBorder="1">
      <alignment horizontal="center" vertical="center" wrapText="1"/>
    </xf>
    <xf numFmtId="0" fontId="6" fillId="0" borderId="15" xfId="0" applyFont="1" applyBorder="1">
      <alignment horizontal="center" vertical="center" wrapText="1"/>
    </xf>
    <xf numFmtId="0" fontId="6" fillId="0" borderId="16" xfId="0" applyFont="1" applyBorder="1">
      <alignment horizontal="center" vertical="center" wrapText="1"/>
    </xf>
    <xf numFmtId="0" fontId="6" fillId="0" borderId="33" xfId="0" applyFont="1" applyBorder="1">
      <alignment vertical="center"/>
    </xf>
    <xf numFmtId="0" fontId="6" fillId="0" borderId="34" xfId="0" applyFont="1" applyBorder="1">
      <alignment vertical="center" wrapText="1"/>
    </xf>
    <xf numFmtId="171" fontId="6" fillId="7" borderId="27" xfId="0" applyFont="1" applyFill="1" applyBorder="1" applyNumberFormat="1">
      <alignment horizontal="center" vertical="top"/>
      <protection locked="0"/>
    </xf>
    <xf numFmtId="171" fontId="6" fillId="7" borderId="27" xfId="0" applyFont="1" applyFill="1" applyBorder="1" applyNumberFormat="1">
      <alignment horizontal="center" vertical="top"/>
    </xf>
    <xf numFmtId="171" fontId="6" fillId="5" borderId="26" xfId="0" applyFont="1" applyFill="1" applyBorder="1" applyNumberFormat="1">
      <alignment horizontal="center" vertical="top"/>
      <protection locked="0"/>
    </xf>
    <xf numFmtId="171" fontId="6" fillId="5" borderId="27" xfId="0" applyFont="1" applyFill="1" applyBorder="1" applyNumberFormat="1">
      <alignment horizontal="center" vertical="top"/>
      <protection locked="0"/>
    </xf>
    <xf numFmtId="171" fontId="6" fillId="5" borderId="28" xfId="0" applyFont="1" applyFill="1" applyBorder="1" applyNumberFormat="1">
      <alignment horizontal="center" vertical="top"/>
      <protection locked="0"/>
    </xf>
    <xf numFmtId="171" fontId="6" fillId="5" borderId="16" xfId="0" applyFont="1" applyFill="1" applyBorder="1" applyNumberFormat="1">
      <alignment horizontal="center" vertical="top"/>
      <protection locked="0"/>
    </xf>
    <xf numFmtId="171" fontId="6" fillId="5" borderId="14" xfId="0" applyFont="1" applyFill="1" applyBorder="1" applyNumberFormat="1">
      <alignment horizontal="center" vertical="top"/>
      <protection locked="0"/>
    </xf>
    <xf numFmtId="0" fontId="8" fillId="0" borderId="5" xfId="0" applyFont="1" applyBorder="1">
      <alignment horizontal="left" vertical="center" wrapText="1"/>
    </xf>
    <xf numFmtId="0" fontId="3" fillId="0" borderId="5" xfId="0" applyFont="1" applyBorder="1">
      <alignment horizontal="left" vertical="center" wrapText="1"/>
      <protection locked="0"/>
    </xf>
    <xf numFmtId="0" fontId="3" fillId="0" borderId="8" xfId="0" applyFont="1" applyBorder="1">
      <alignment horizontal="left" vertical="center" wrapText="1"/>
      <protection locked="0"/>
    </xf>
    <xf numFmtId="0" fontId="6" fillId="0" borderId="35" xfId="0" applyFont="1" applyBorder="1">
      <alignment horizontal="center" vertical="center" wrapText="1"/>
    </xf>
    <xf numFmtId="0" fontId="6" fillId="0" borderId="36" xfId="0" applyFont="1" applyBorder="1">
      <alignment horizontal="center" vertical="center" wrapText="1"/>
    </xf>
    <xf numFmtId="0" fontId="7" fillId="3" borderId="9" xfId="0" applyFont="1" applyFill="1" applyBorder="1">
      <alignment horizontal="left" vertical="center" wrapText="1"/>
    </xf>
    <xf numFmtId="0" fontId="8" fillId="0" borderId="37" xfId="0" applyFont="1" applyBorder="1">
      <alignment horizontal="left" vertical="center" wrapText="1"/>
    </xf>
    <xf numFmtId="0" fontId="6" fillId="2" borderId="11" xfId="0" applyFont="1" applyFill="1" applyBorder="1">
      <alignment horizontal="center" vertical="center" wrapText="1"/>
    </xf>
    <xf numFmtId="0" fontId="6" fillId="2" borderId="38" xfId="0" applyFont="1" applyFill="1" applyBorder="1">
      <alignment horizontal="center" vertical="center" wrapText="1"/>
    </xf>
    <xf numFmtId="0" fontId="6" fillId="2" borderId="12" xfId="0" applyFont="1" applyFill="1" applyBorder="1">
      <alignment horizontal="center" vertical="center" wrapText="1"/>
    </xf>
    <xf numFmtId="0" fontId="6" fillId="0" borderId="28" xfId="0" applyFont="1" applyBorder="1">
      <alignment horizontal="center" vertical="center"/>
    </xf>
    <xf numFmtId="0" fontId="6" fillId="0" borderId="19" xfId="0" applyFont="1" applyBorder="1">
      <alignment horizontal="center" vertical="center"/>
    </xf>
    <xf numFmtId="0" fontId="7" fillId="3" borderId="8" xfId="0" applyFont="1" applyFill="1" applyBorder="1">
      <alignment horizontal="left" vertical="center" wrapText="1"/>
    </xf>
    <xf numFmtId="0" fontId="6" fillId="0" borderId="26" xfId="0" applyFont="1" applyBorder="1">
      <alignment horizontal="center" vertical="center"/>
    </xf>
    <xf numFmtId="0" fontId="6" fillId="0" borderId="17" xfId="0" applyFont="1" applyBorder="1">
      <alignment horizontal="center" vertical="center"/>
    </xf>
    <xf numFmtId="0" fontId="6" fillId="0" borderId="27" xfId="0" applyFont="1" applyBorder="1">
      <alignment horizontal="center" vertical="center"/>
    </xf>
    <xf numFmtId="0" fontId="6" fillId="0" borderId="18" xfId="0" applyFont="1" applyBorder="1">
      <alignment horizontal="center" vertical="center"/>
    </xf>
    <xf numFmtId="0" fontId="3" fillId="0" borderId="16" xfId="0" applyFont="1" applyBorder="1">
      <alignment horizontal="center" vertical="center" wrapText="1"/>
    </xf>
    <xf numFmtId="0" fontId="3" fillId="0" borderId="28" xfId="0" applyFont="1" applyBorder="1">
      <alignment horizontal="center" vertical="center" wrapText="1"/>
    </xf>
    <xf numFmtId="0" fontId="3" fillId="0" borderId="19" xfId="0" applyFont="1" applyBorder="1">
      <alignment horizontal="center" vertical="center" wrapText="1"/>
    </xf>
    <xf numFmtId="0" fontId="6" fillId="0" borderId="20" xfId="0" applyFont="1" applyBorder="1">
      <alignment horizontal="center" vertical="center" wrapText="1"/>
    </xf>
    <xf numFmtId="0" fontId="6" fillId="0" borderId="21" xfId="0" applyFont="1" applyBorder="1">
      <alignment horizontal="center" vertical="center" wrapText="1"/>
    </xf>
    <xf numFmtId="0" fontId="6" fillId="0" borderId="22" xfId="0" applyFont="1" applyBorder="1">
      <alignment horizontal="center" vertical="center" wrapText="1"/>
    </xf>
    <xf numFmtId="0" fontId="6" fillId="0" borderId="14" xfId="0" applyFont="1" applyBorder="1">
      <alignment horizontal="center" vertical="center"/>
    </xf>
    <xf numFmtId="2" fontId="4" fillId="2" borderId="4" xfId="0" applyFont="1" applyFill="1" applyBorder="1" applyNumberFormat="1">
      <alignment horizontal="center" vertical="center"/>
    </xf>
    <xf numFmtId="171" fontId="5" fillId="4" borderId="17" xfId="0" applyFont="1" applyFill="1" applyBorder="1" applyNumberFormat="1">
      <alignment horizontal="center" vertical="top"/>
    </xf>
    <xf numFmtId="2" fontId="4" fillId="5" borderId="4" xfId="0" applyFont="1" applyFill="1" applyBorder="1" applyNumberFormat="1">
      <alignment horizontal="center" vertical="center" wrapText="1"/>
    </xf>
    <xf numFmtId="171" fontId="4" fillId="4" borderId="14" xfId="0" applyFont="1" applyFill="1" applyBorder="1" applyNumberFormat="1">
      <alignment horizontal="center" vertical="top"/>
    </xf>
    <xf numFmtId="171" fontId="4" fillId="4" borderId="15" xfId="0" applyFont="1" applyFill="1" applyBorder="1" applyNumberFormat="1">
      <alignment horizontal="center" vertical="top"/>
    </xf>
    <xf numFmtId="171" fontId="4" fillId="4" borderId="16" xfId="0" applyFont="1" applyFill="1" applyBorder="1" applyNumberFormat="1">
      <alignment horizontal="center" vertical="top"/>
    </xf>
    <xf numFmtId="171" fontId="4" fillId="4" borderId="17" xfId="0" applyFont="1" applyFill="1" applyBorder="1" applyNumberFormat="1">
      <alignment horizontal="center" vertical="top"/>
    </xf>
    <xf numFmtId="171" fontId="4" fillId="4" borderId="18" xfId="0" applyFont="1" applyFill="1" applyBorder="1" applyNumberFormat="1">
      <alignment horizontal="center" vertical="top"/>
    </xf>
    <xf numFmtId="171" fontId="4" fillId="4" borderId="19" xfId="0" applyFont="1" applyFill="1" applyBorder="1" applyNumberFormat="1">
      <alignment horizontal="center" vertical="top"/>
    </xf>
    <xf numFmtId="2" fontId="4" fillId="2" borderId="7" xfId="0" applyFont="1" applyFill="1" applyBorder="1" applyNumberFormat="1">
      <alignment horizontal="center" vertical="center"/>
    </xf>
    <xf numFmtId="171" fontId="6" fillId="4" borderId="16" xfId="0" applyFont="1" applyFill="1" applyBorder="1" applyNumberFormat="1">
      <alignment horizontal="center" vertical="top"/>
    </xf>
    <xf numFmtId="171" fontId="6" fillId="4" borderId="14" xfId="0" applyFont="1" applyFill="1" applyBorder="1" applyNumberFormat="1">
      <alignment horizontal="center" vertical="top"/>
    </xf>
    <xf numFmtId="171" fontId="6" fillId="4" borderId="26" xfId="0" applyFont="1" applyFill="1" applyBorder="1" applyNumberFormat="1">
      <alignment horizontal="center" vertical="top"/>
    </xf>
    <xf numFmtId="0" fontId="3" fillId="4" borderId="8" xfId="0" applyFont="1" applyFill="1" applyBorder="1">
      <alignment horizontal="left" vertical="center" wrapText="1"/>
    </xf>
    <xf numFmtId="171" fontId="6" fillId="4" borderId="27" xfId="0" applyFont="1" applyFill="1" applyBorder="1" applyNumberFormat="1">
      <alignment horizontal="center" vertical="top"/>
    </xf>
    <xf numFmtId="171" fontId="6" fillId="4" borderId="28" xfId="0" applyFont="1" applyFill="1" applyBorder="1" applyNumberFormat="1">
      <alignment horizontal="center" vertical="top"/>
    </xf>
    <xf numFmtId="0" fontId="3" fillId="4" borderId="9" xfId="0" applyFont="1" applyFill="1" applyBorder="1">
      <alignment horizontal="left" vertical="center" wrapText="1"/>
    </xf>
    <xf numFmtId="171" fontId="6" fillId="4" borderId="17" xfId="0" applyFont="1" applyFill="1" applyBorder="1" applyNumberFormat="1">
      <alignment horizontal="center" vertical="top"/>
    </xf>
    <xf numFmtId="171" fontId="6" fillId="4" borderId="18" xfId="0" applyFont="1" applyFill="1" applyBorder="1" applyNumberFormat="1">
      <alignment horizontal="center" vertical="top"/>
    </xf>
    <xf numFmtId="171" fontId="6" fillId="4" borderId="19" xfId="0" applyFont="1" applyFill="1" applyBorder="1" applyNumberFormat="1">
      <alignment horizontal="center" vertical="top"/>
    </xf>
    <xf numFmtId="171" fontId="6" fillId="4" borderId="31" xfId="0" applyFont="1" applyFill="1" applyBorder="1" applyNumberFormat="1">
      <alignment horizontal="center" vertical="top"/>
    </xf>
    <xf numFmtId="171" fontId="6" fillId="4" borderId="15" xfId="0" applyFont="1" applyFill="1" applyBorder="1" applyNumberFormat="1">
      <alignment horizontal="center" vertical="top"/>
    </xf>
    <xf numFmtId="2" fontId="4" fillId="2" borderId="10" xfId="0" applyFont="1" applyFill="1" applyBorder="1" applyNumberFormat="1">
      <alignment horizontal="center" vertical="center"/>
    </xf>
    <xf numFmtId="0" fontId="3" fillId="0" borderId="5" xfId="0" applyFont="1" applyBorder="1">
      <alignment horizontal="left" vertical="center" wrapText="1"/>
    </xf>
    <xf numFmtId="0" fontId="6" fillId="4" borderId="17" xfId="0" applyFont="1" applyFill="1" applyBorder="1">
      <alignment horizontal="center" vertical="top"/>
    </xf>
    <xf numFmtId="2" fontId="4" fillId="5" borderId="4" xfId="0" applyFont="1" applyFill="1" applyBorder="1" applyNumberFormat="1">
      <alignment horizontal="center" vertical="center"/>
    </xf>
    <xf numFmtId="171" fontId="6" fillId="4" borderId="27" xfId="0" applyFont="1" applyFill="1" applyBorder="1" applyNumberFormat="1">
      <alignment horizontal="center" vertical="top" wrapText="1"/>
    </xf>
    <xf numFmtId="171" fontId="6" fillId="4" borderId="28" xfId="0" applyFont="1" applyFill="1" applyBorder="1" applyNumberFormat="1">
      <alignment horizontal="center" vertical="top" wrapText="1"/>
    </xf>
    <xf numFmtId="171" fontId="6" fillId="4" borderId="26" xfId="0" applyFont="1" applyFill="1" applyBorder="1" applyNumberFormat="1">
      <alignment horizontal="center" vertical="top" wrapText="1"/>
    </xf>
    <xf numFmtId="171" fontId="6" fillId="4" borderId="18" xfId="0" applyFont="1" applyFill="1" applyBorder="1" applyNumberFormat="1">
      <alignment horizontal="center" vertical="top" wrapText="1"/>
    </xf>
    <xf numFmtId="171" fontId="6" fillId="4" borderId="19" xfId="0" applyFont="1" applyFill="1" applyBorder="1" applyNumberFormat="1">
      <alignment horizontal="center" vertical="top" wrapText="1"/>
    </xf>
    <xf numFmtId="171" fontId="6" fillId="4" borderId="17" xfId="0" applyFont="1" applyFill="1" applyBorder="1" applyNumberForma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9C4F10C-7791-7AA8-87BA-0C9AFEF37297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B66D9FF-F25B-6EAE-043F-86BFE0A07F66}" mc:Ignorable="x14ac xr xr2 xr3">
  <dimension ref="A1:L340"/>
  <sheetViews>
    <sheetView topLeftCell="A1" zoomScale="115" workbookViewId="0" tabSelected="1">
      <pane ySplit="3" topLeftCell="A178" activePane="bottomLeft" state="frozen"/>
    </sheetView>
  </sheetViews>
  <sheetFormatPr customHeight="1" defaultRowHeight="11.25"/>
  <cols>
    <col min="1" max="1" style="20" width="41.16015625" customWidth="1"/>
    <col min="2" max="2" style="21" width="31.16015625" customWidth="1"/>
    <col min="3" max="3" style="80" width="11.5" customWidth="1"/>
    <col min="4" max="4" style="80" width="11.83203125" customWidth="1"/>
    <col min="5" max="5" style="80" width="12.16015625" customWidth="1"/>
    <col min="6" max="7" style="80" width="11.33203125" customWidth="1"/>
    <col min="8" max="9" style="80" width="11.5" customWidth="1"/>
    <col min="10" max="11" style="80" width="11.83203125" customWidth="1"/>
    <col min="12" max="12" style="22" width="26.33203125" customWidth="1"/>
  </cols>
  <sheetData>
    <row s="2" customFormat="1" customHeight="1" ht="11.25">
      <c r="A1" s="153" t="s">
        <v>2</v>
      </c>
      <c r="B1" s="147" t="s">
        <v>3</v>
      </c>
      <c r="C1" s="118" t="s">
        <v>4</v>
      </c>
      <c r="D1" s="119" t="s">
        <v>4</v>
      </c>
      <c r="E1" s="120" t="s">
        <v>5</v>
      </c>
      <c r="F1" s="150" t="s">
        <v>6</v>
      </c>
      <c r="G1" s="151"/>
      <c r="H1" s="151"/>
      <c r="I1" s="151"/>
      <c r="J1" s="151"/>
      <c r="K1" s="152"/>
      <c r="L1" s="137" t="s">
        <v>7</v>
      </c>
    </row>
    <row s="2" customFormat="1" customHeight="1" ht="11.25">
      <c r="A2" s="143"/>
      <c r="B2" s="148"/>
      <c r="C2" s="143">
        <v>2022</v>
      </c>
      <c r="D2" s="145">
        <v>2023</v>
      </c>
      <c r="E2" s="140">
        <v>2024</v>
      </c>
      <c r="F2" s="133">
        <v>2025</v>
      </c>
      <c r="G2" s="134"/>
      <c r="H2" s="133">
        <v>2026</v>
      </c>
      <c r="I2" s="134"/>
      <c r="J2" s="133">
        <v>2027</v>
      </c>
      <c r="K2" s="134"/>
      <c r="L2" s="138"/>
    </row>
    <row s="2" customFormat="1" customHeight="1" ht="11.25">
      <c r="A3" s="144"/>
      <c r="B3" s="149"/>
      <c r="C3" s="144"/>
      <c r="D3" s="146"/>
      <c r="E3" s="141"/>
      <c r="F3" s="121" t="s">
        <v>8</v>
      </c>
      <c r="G3" s="122" t="s">
        <v>9</v>
      </c>
      <c r="H3" s="121" t="s">
        <v>8</v>
      </c>
      <c r="I3" s="122" t="s">
        <v>9</v>
      </c>
      <c r="J3" s="121" t="s">
        <v>8</v>
      </c>
      <c r="K3" s="122" t="s">
        <v>9</v>
      </c>
      <c r="L3" s="139"/>
    </row>
    <row s="4" customFormat="1" customHeight="1" ht="11.25">
      <c r="A4" s="5" t="s">
        <v>10</v>
      </c>
      <c r="B4" s="6"/>
      <c r="C4" s="37"/>
      <c r="D4" s="37"/>
      <c r="E4" s="37"/>
      <c r="F4" s="37"/>
      <c r="G4" s="37"/>
      <c r="H4" s="37"/>
      <c r="I4" s="37"/>
      <c r="J4" s="37"/>
      <c r="K4" s="37"/>
      <c r="L4" s="154"/>
    </row>
    <row customHeight="1" ht="19.5">
      <c r="A5" s="25" t="s">
        <v>11</v>
      </c>
      <c r="B5" s="23" t="s">
        <v>12</v>
      </c>
      <c r="C5" s="38">
        <f t="shared" si="0" ref="C5:K5">C8+C11</f>
        <v>1671752.3</v>
      </c>
      <c r="D5" s="39">
        <f t="shared" si="0"/>
        <v>1463406.2</v>
      </c>
      <c r="E5" s="40">
        <f t="shared" si="0"/>
        <v>1251163.5</v>
      </c>
      <c r="F5" s="38">
        <f t="shared" si="0"/>
        <v>950614.3</v>
      </c>
      <c r="G5" s="40">
        <f t="shared" si="0"/>
        <v>982354</v>
      </c>
      <c r="H5" s="117">
        <f t="shared" si="0"/>
        <v>1921210.5</v>
      </c>
      <c r="I5" s="40">
        <f t="shared" si="0"/>
        <v>2052327.284</v>
      </c>
      <c r="J5" s="38">
        <f t="shared" si="0"/>
        <v>2099393.58</v>
      </c>
      <c r="K5" s="40">
        <f t="shared" si="0"/>
        <v>2302716.86</v>
      </c>
      <c r="L5" s="154"/>
    </row>
    <row customHeight="1" ht="19.5">
      <c r="A6" s="142"/>
      <c r="B6" s="24" t="s">
        <v>13</v>
      </c>
      <c r="C6" s="155">
        <v>93.6</v>
      </c>
      <c r="D6" s="42">
        <f t="shared" si="1" ref="D6:F272">IF((ISERROR(D5/(C5*D$7/100))),0,(D5/(C5*D$7/100))*100)</f>
        <v>79.3628853561259</v>
      </c>
      <c r="E6" s="43">
        <f t="shared" si="1"/>
        <v>79.8288190903648</v>
      </c>
      <c r="F6" s="44">
        <f t="shared" si="1"/>
        <v>71.6777578147242</v>
      </c>
      <c r="G6" s="43">
        <f t="shared" si="2" ref="G6:K272">IF((ISERROR(G5/(E5*G$7/100))),0,(G5/(E5*G$7/100))*100)</f>
        <v>74.3515511519453</v>
      </c>
      <c r="H6" s="44">
        <f t="shared" si="2"/>
        <v>192.112166041838</v>
      </c>
      <c r="I6" s="43">
        <f t="shared" si="2"/>
        <v>198.781464032103</v>
      </c>
      <c r="J6" s="44">
        <f t="shared" si="2"/>
        <v>102.316967653607</v>
      </c>
      <c r="K6" s="43">
        <f t="shared" si="2"/>
        <v>105.154897064853</v>
      </c>
      <c r="L6" s="154"/>
    </row>
    <row customHeight="1" ht="11.25">
      <c r="A7" s="32" t="s">
        <v>14</v>
      </c>
      <c r="B7" s="31" t="s">
        <v>15</v>
      </c>
      <c r="C7" s="124">
        <v>116.8</v>
      </c>
      <c r="D7" s="124">
        <v>110.3</v>
      </c>
      <c r="E7" s="124">
        <v>107.1</v>
      </c>
      <c r="F7" s="124">
        <v>106</v>
      </c>
      <c r="G7" s="124">
        <v>105.6</v>
      </c>
      <c r="H7" s="124">
        <v>105.2</v>
      </c>
      <c r="I7" s="124">
        <v>105.1</v>
      </c>
      <c r="J7" s="124">
        <v>106.8</v>
      </c>
      <c r="K7" s="124">
        <v>106.7</v>
      </c>
      <c r="L7" s="156"/>
    </row>
    <row customHeight="1" ht="11.25">
      <c r="A8" s="25" t="s">
        <v>16</v>
      </c>
      <c r="B8" s="26" t="s">
        <v>17</v>
      </c>
      <c r="C8" s="45">
        <f t="shared" si="3" ref="C8:K8">C9+C10</f>
        <v>718587.3</v>
      </c>
      <c r="D8" s="46">
        <f t="shared" si="3"/>
        <v>767454.2</v>
      </c>
      <c r="E8" s="47">
        <f t="shared" si="3"/>
        <v>706873.1</v>
      </c>
      <c r="F8" s="45">
        <f t="shared" si="3"/>
        <v>657640</v>
      </c>
      <c r="G8" s="47">
        <f t="shared" si="3"/>
        <v>665244</v>
      </c>
      <c r="H8" s="45">
        <f t="shared" si="3"/>
        <v>695613.5</v>
      </c>
      <c r="I8" s="47">
        <f t="shared" si="3"/>
        <v>705095.284</v>
      </c>
      <c r="J8" s="45">
        <f t="shared" si="3"/>
        <v>747816.58</v>
      </c>
      <c r="K8" s="47">
        <f t="shared" si="3"/>
        <v>758985.56</v>
      </c>
      <c r="L8" s="154"/>
    </row>
    <row customHeight="1" ht="19.5">
      <c r="A9" s="29" t="s">
        <v>18</v>
      </c>
      <c r="B9" s="27" t="s">
        <v>17</v>
      </c>
      <c r="C9" s="157">
        <v>539904</v>
      </c>
      <c r="D9" s="158">
        <v>515287.2</v>
      </c>
      <c r="E9" s="159">
        <v>556150</v>
      </c>
      <c r="F9" s="157">
        <v>589170</v>
      </c>
      <c r="G9" s="159">
        <v>594035</v>
      </c>
      <c r="H9" s="157">
        <v>623720</v>
      </c>
      <c r="I9" s="159">
        <v>629970</v>
      </c>
      <c r="J9" s="157">
        <v>671250</v>
      </c>
      <c r="K9" s="159">
        <v>677700</v>
      </c>
      <c r="L9" s="154"/>
    </row>
    <row customHeight="1" ht="39">
      <c r="A10" s="30" t="s">
        <v>19</v>
      </c>
      <c r="B10" s="28" t="s">
        <v>17</v>
      </c>
      <c r="C10" s="160">
        <v>178683.3</v>
      </c>
      <c r="D10" s="161">
        <v>252167</v>
      </c>
      <c r="E10" s="162">
        <v>150723.1</v>
      </c>
      <c r="F10" s="160">
        <v>68470</v>
      </c>
      <c r="G10" s="162">
        <v>71209</v>
      </c>
      <c r="H10" s="160">
        <v>71893.5</v>
      </c>
      <c r="I10" s="162">
        <v>75125.284</v>
      </c>
      <c r="J10" s="160">
        <v>76566.58</v>
      </c>
      <c r="K10" s="162">
        <v>81285.56</v>
      </c>
      <c r="L10" s="154"/>
    </row>
    <row customHeight="1" ht="11.25">
      <c r="A11" s="25" t="s">
        <v>20</v>
      </c>
      <c r="B11" s="23" t="s">
        <v>17</v>
      </c>
      <c r="C11" s="38">
        <f t="shared" si="4" ref="C11:K11">C14+C27+C34+C168+C176+C183+C188+C193+C199+C204+C210+C215+C222+C227+C232+C245+C253+C261+C271</f>
        <v>953165</v>
      </c>
      <c r="D11" s="39">
        <f t="shared" si="4"/>
        <v>695952</v>
      </c>
      <c r="E11" s="40">
        <f t="shared" si="4"/>
        <v>544290.4</v>
      </c>
      <c r="F11" s="38">
        <f t="shared" si="4"/>
        <v>292974.3</v>
      </c>
      <c r="G11" s="40">
        <f t="shared" si="4"/>
        <v>317110</v>
      </c>
      <c r="H11" s="38">
        <f t="shared" si="4"/>
        <v>1225597</v>
      </c>
      <c r="I11" s="40">
        <f t="shared" si="4"/>
        <v>1347232</v>
      </c>
      <c r="J11" s="38">
        <f t="shared" si="4"/>
        <v>1351577</v>
      </c>
      <c r="K11" s="40">
        <f t="shared" si="4"/>
        <v>1543731.3</v>
      </c>
      <c r="L11" s="163"/>
    </row>
    <row customHeight="1" ht="74.25">
      <c r="A12" s="135"/>
      <c r="B12" s="24" t="s">
        <v>13</v>
      </c>
      <c r="C12" s="155">
        <v>98.4</v>
      </c>
      <c r="D12" s="42">
        <f t="shared" si="1"/>
        <v>66.196600656669</v>
      </c>
      <c r="E12" s="43">
        <f t="shared" si="1"/>
        <v>73.0233775311935</v>
      </c>
      <c r="F12" s="44">
        <f t="shared" si="1"/>
        <v>50.7800337938357</v>
      </c>
      <c r="G12" s="43">
        <f t="shared" si="2"/>
        <v>55.1715702878575</v>
      </c>
      <c r="H12" s="44">
        <f t="shared" si="2"/>
        <v>397.651316069641</v>
      </c>
      <c r="I12" s="43">
        <f t="shared" si="2"/>
        <v>404.23111184829</v>
      </c>
      <c r="J12" s="44">
        <f t="shared" si="2"/>
        <v>103.257558200658</v>
      </c>
      <c r="K12" s="43">
        <f t="shared" si="2"/>
        <v>107.390261663126</v>
      </c>
      <c r="L12" s="163"/>
    </row>
    <row customHeight="1" ht="19.5">
      <c r="A13" s="90" t="s">
        <v>21</v>
      </c>
      <c r="B13" s="3"/>
      <c r="C13" s="36"/>
      <c r="D13" s="54"/>
      <c r="E13" s="55"/>
      <c r="F13" s="56"/>
      <c r="G13" s="56"/>
      <c r="H13" s="57"/>
      <c r="I13" s="58"/>
      <c r="J13" s="57"/>
      <c r="K13" s="58"/>
      <c r="L13" s="154"/>
    </row>
    <row customHeight="1" ht="11.25">
      <c r="A14" s="130" t="s">
        <v>22</v>
      </c>
      <c r="B14" s="35" t="s">
        <v>17</v>
      </c>
      <c r="C14" s="124">
        <v>164900</v>
      </c>
      <c r="D14" s="124">
        <v>388426</v>
      </c>
      <c r="E14" s="164">
        <v>365000</v>
      </c>
      <c r="F14" s="165">
        <v>50000</v>
      </c>
      <c r="G14" s="164">
        <v>53000</v>
      </c>
      <c r="H14" s="165">
        <v>1000000</v>
      </c>
      <c r="I14" s="164">
        <v>1080000</v>
      </c>
      <c r="J14" s="165">
        <v>1100000</v>
      </c>
      <c r="K14" s="164">
        <v>1230000</v>
      </c>
      <c r="L14" s="154"/>
    </row>
    <row customHeight="1" ht="19.5">
      <c r="A15" s="29"/>
      <c r="B15" s="11" t="s">
        <v>23</v>
      </c>
      <c r="C15" s="166">
        <v>0</v>
      </c>
      <c r="D15" s="63">
        <f t="shared" si="1"/>
        <v>213.556170475032</v>
      </c>
      <c r="E15" s="64">
        <f t="shared" si="1"/>
        <v>87.7394890820417</v>
      </c>
      <c r="F15" s="65">
        <f t="shared" si="1"/>
        <v>12.923235978289</v>
      </c>
      <c r="G15" s="64">
        <f t="shared" si="2"/>
        <v>13.7505188875052</v>
      </c>
      <c r="H15" s="65">
        <f t="shared" si="2"/>
        <v>1901.14068441065</v>
      </c>
      <c r="I15" s="64">
        <f t="shared" si="2"/>
        <v>1938.85428073892</v>
      </c>
      <c r="J15" s="65">
        <f t="shared" si="2"/>
        <v>102.996254681648</v>
      </c>
      <c r="K15" s="64">
        <f t="shared" si="2"/>
        <v>106.737477871498</v>
      </c>
      <c r="L15" s="154"/>
    </row>
    <row customHeight="1" ht="48.75">
      <c r="A16" s="16" t="s">
        <v>24</v>
      </c>
      <c r="B16" s="11" t="s">
        <v>17</v>
      </c>
      <c r="C16" s="65">
        <f t="shared" si="5" ref="C16:K234">SUM(C17:C26)</f>
        <v>164900</v>
      </c>
      <c r="D16" s="63">
        <f t="shared" si="5"/>
        <v>388426</v>
      </c>
      <c r="E16" s="64">
        <f t="shared" si="5"/>
        <v>365000</v>
      </c>
      <c r="F16" s="65">
        <f t="shared" si="5"/>
        <v>50000</v>
      </c>
      <c r="G16" s="64">
        <f t="shared" si="5"/>
        <v>53000</v>
      </c>
      <c r="H16" s="65">
        <f t="shared" si="5"/>
        <v>1000000</v>
      </c>
      <c r="I16" s="64">
        <f t="shared" si="5"/>
        <v>1080000</v>
      </c>
      <c r="J16" s="65">
        <f t="shared" si="5"/>
        <v>1100000</v>
      </c>
      <c r="K16" s="64">
        <f t="shared" si="5"/>
        <v>1230000</v>
      </c>
      <c r="L16" s="154"/>
    </row>
    <row customHeight="1" ht="11.25">
      <c r="A17" s="167" t="s">
        <v>25</v>
      </c>
      <c r="B17" s="12" t="s">
        <v>17</v>
      </c>
      <c r="C17" s="166">
        <v>164900</v>
      </c>
      <c r="D17" s="168">
        <v>388426</v>
      </c>
      <c r="E17" s="169">
        <v>365000</v>
      </c>
      <c r="F17" s="166">
        <v>50000</v>
      </c>
      <c r="G17" s="169">
        <v>53000</v>
      </c>
      <c r="H17" s="166">
        <v>1000000</v>
      </c>
      <c r="I17" s="169">
        <v>1080000</v>
      </c>
      <c r="J17" s="166">
        <v>1100000</v>
      </c>
      <c r="K17" s="169">
        <v>1230000</v>
      </c>
      <c r="L17" s="154"/>
    </row>
    <row customHeight="1" ht="11.25">
      <c r="A18" s="167"/>
      <c r="B18" s="12" t="s">
        <v>17</v>
      </c>
      <c r="C18" s="166"/>
      <c r="D18" s="168"/>
      <c r="E18" s="169"/>
      <c r="F18" s="166"/>
      <c r="G18" s="169"/>
      <c r="H18" s="166"/>
      <c r="I18" s="169"/>
      <c r="J18" s="166"/>
      <c r="K18" s="169"/>
      <c r="L18" s="154"/>
    </row>
    <row customHeight="1" ht="11.25">
      <c r="A19" s="167"/>
      <c r="B19" s="12" t="s">
        <v>17</v>
      </c>
      <c r="C19" s="166"/>
      <c r="D19" s="168"/>
      <c r="E19" s="169"/>
      <c r="F19" s="166"/>
      <c r="G19" s="169"/>
      <c r="H19" s="166"/>
      <c r="I19" s="169"/>
      <c r="J19" s="166"/>
      <c r="K19" s="169"/>
      <c r="L19" s="154"/>
    </row>
    <row customHeight="1" ht="11.25">
      <c r="A20" s="167"/>
      <c r="B20" s="12" t="s">
        <v>17</v>
      </c>
      <c r="C20" s="166"/>
      <c r="D20" s="168"/>
      <c r="E20" s="169"/>
      <c r="F20" s="166"/>
      <c r="G20" s="169"/>
      <c r="H20" s="166"/>
      <c r="I20" s="169"/>
      <c r="J20" s="166"/>
      <c r="K20" s="169"/>
      <c r="L20" s="154"/>
    </row>
    <row customHeight="1" ht="11.25">
      <c r="A21" s="167"/>
      <c r="B21" s="12" t="s">
        <v>17</v>
      </c>
      <c r="C21" s="166"/>
      <c r="D21" s="168"/>
      <c r="E21" s="169"/>
      <c r="F21" s="166"/>
      <c r="G21" s="169"/>
      <c r="H21" s="166"/>
      <c r="I21" s="169"/>
      <c r="J21" s="166"/>
      <c r="K21" s="169"/>
      <c r="L21" s="154"/>
    </row>
    <row customHeight="1" ht="11.25">
      <c r="A22" s="167"/>
      <c r="B22" s="12" t="s">
        <v>17</v>
      </c>
      <c r="C22" s="166"/>
      <c r="D22" s="168"/>
      <c r="E22" s="169"/>
      <c r="F22" s="166"/>
      <c r="G22" s="169"/>
      <c r="H22" s="166"/>
      <c r="I22" s="169"/>
      <c r="J22" s="166"/>
      <c r="K22" s="169"/>
      <c r="L22" s="154"/>
    </row>
    <row customHeight="1" ht="11.25">
      <c r="A23" s="167"/>
      <c r="B23" s="12" t="s">
        <v>17</v>
      </c>
      <c r="C23" s="166"/>
      <c r="D23" s="168"/>
      <c r="E23" s="169"/>
      <c r="F23" s="166"/>
      <c r="G23" s="169"/>
      <c r="H23" s="166"/>
      <c r="I23" s="169"/>
      <c r="J23" s="166"/>
      <c r="K23" s="169"/>
      <c r="L23" s="154"/>
    </row>
    <row customHeight="1" ht="11.25">
      <c r="A24" s="167"/>
      <c r="B24" s="12" t="s">
        <v>17</v>
      </c>
      <c r="C24" s="166"/>
      <c r="D24" s="168"/>
      <c r="E24" s="169"/>
      <c r="F24" s="166"/>
      <c r="G24" s="169"/>
      <c r="H24" s="166"/>
      <c r="I24" s="169"/>
      <c r="J24" s="166"/>
      <c r="K24" s="169"/>
      <c r="L24" s="154"/>
    </row>
    <row customHeight="1" ht="11.25">
      <c r="A25" s="167"/>
      <c r="B25" s="12" t="s">
        <v>17</v>
      </c>
      <c r="C25" s="166"/>
      <c r="D25" s="168"/>
      <c r="E25" s="169"/>
      <c r="F25" s="166"/>
      <c r="G25" s="169"/>
      <c r="H25" s="166"/>
      <c r="I25" s="169"/>
      <c r="J25" s="166"/>
      <c r="K25" s="169"/>
      <c r="L25" s="154"/>
    </row>
    <row customHeight="1" ht="11.25">
      <c r="A26" s="170"/>
      <c r="B26" s="13" t="s">
        <v>17</v>
      </c>
      <c r="C26" s="171"/>
      <c r="D26" s="172"/>
      <c r="E26" s="173"/>
      <c r="F26" s="171"/>
      <c r="G26" s="173"/>
      <c r="H26" s="171"/>
      <c r="I26" s="173"/>
      <c r="J26" s="171"/>
      <c r="K26" s="173"/>
      <c r="L26" s="154"/>
    </row>
    <row customHeight="1" ht="11.25">
      <c r="A27" s="130" t="s">
        <v>26</v>
      </c>
      <c r="B27" s="35" t="s">
        <v>17</v>
      </c>
      <c r="C27" s="124">
        <v>0</v>
      </c>
      <c r="D27" s="124">
        <v>0</v>
      </c>
      <c r="E27" s="164">
        <v>0</v>
      </c>
      <c r="F27" s="165">
        <v>0</v>
      </c>
      <c r="G27" s="164">
        <v>0</v>
      </c>
      <c r="H27" s="165">
        <v>0</v>
      </c>
      <c r="I27" s="164">
        <v>0</v>
      </c>
      <c r="J27" s="165">
        <v>0</v>
      </c>
      <c r="K27" s="164">
        <v>0</v>
      </c>
      <c r="L27" s="163"/>
    </row>
    <row customHeight="1" ht="19.5">
      <c r="A28" s="29" t="s">
        <v>27</v>
      </c>
      <c r="B28" s="11" t="s">
        <v>23</v>
      </c>
      <c r="C28" s="166">
        <v>0</v>
      </c>
      <c r="D28" s="63">
        <f t="shared" si="1"/>
        <v>0</v>
      </c>
      <c r="E28" s="64">
        <f t="shared" si="1"/>
        <v>0</v>
      </c>
      <c r="F28" s="65">
        <f t="shared" si="1"/>
        <v>0</v>
      </c>
      <c r="G28" s="64">
        <f t="shared" si="2"/>
        <v>0</v>
      </c>
      <c r="H28" s="65">
        <f t="shared" si="2"/>
        <v>0</v>
      </c>
      <c r="I28" s="64">
        <f t="shared" si="2"/>
        <v>0</v>
      </c>
      <c r="J28" s="65">
        <f t="shared" si="2"/>
        <v>0</v>
      </c>
      <c r="K28" s="64">
        <f t="shared" si="2"/>
        <v>0</v>
      </c>
      <c r="L28" s="163"/>
    </row>
    <row customHeight="1" ht="11.25">
      <c r="A29" s="16" t="s">
        <v>28</v>
      </c>
      <c r="B29" s="11" t="s">
        <v>17</v>
      </c>
      <c r="C29" s="65">
        <f t="shared" si="6" ref="C29:K217">SUM(C30:C33)</f>
        <v>0</v>
      </c>
      <c r="D29" s="63">
        <f t="shared" si="6"/>
        <v>0</v>
      </c>
      <c r="E29" s="64">
        <f t="shared" si="6"/>
        <v>0</v>
      </c>
      <c r="F29" s="65">
        <f t="shared" si="6"/>
        <v>0</v>
      </c>
      <c r="G29" s="64">
        <f t="shared" si="6"/>
        <v>0</v>
      </c>
      <c r="H29" s="65">
        <f t="shared" si="6"/>
        <v>0</v>
      </c>
      <c r="I29" s="64">
        <f t="shared" si="6"/>
        <v>0</v>
      </c>
      <c r="J29" s="65">
        <f t="shared" si="6"/>
        <v>0</v>
      </c>
      <c r="K29" s="64">
        <f t="shared" si="6"/>
        <v>0</v>
      </c>
      <c r="L29" s="163"/>
    </row>
    <row customHeight="1" ht="11.25">
      <c r="A30" s="167"/>
      <c r="B30" s="12" t="s">
        <v>17</v>
      </c>
      <c r="C30" s="166">
        <v>0</v>
      </c>
      <c r="D30" s="168">
        <v>0</v>
      </c>
      <c r="E30" s="169">
        <v>0</v>
      </c>
      <c r="F30" s="166">
        <v>0</v>
      </c>
      <c r="G30" s="169">
        <v>0</v>
      </c>
      <c r="H30" s="166">
        <v>0</v>
      </c>
      <c r="I30" s="169">
        <v>0</v>
      </c>
      <c r="J30" s="166">
        <v>0</v>
      </c>
      <c r="K30" s="169">
        <v>0</v>
      </c>
      <c r="L30" s="163"/>
    </row>
    <row customHeight="1" ht="11.25">
      <c r="A31" s="167"/>
      <c r="B31" s="12" t="s">
        <v>17</v>
      </c>
      <c r="C31" s="166"/>
      <c r="D31" s="168"/>
      <c r="E31" s="169"/>
      <c r="F31" s="166"/>
      <c r="G31" s="169"/>
      <c r="H31" s="166"/>
      <c r="I31" s="169"/>
      <c r="J31" s="166"/>
      <c r="K31" s="169"/>
      <c r="L31" s="163"/>
    </row>
    <row customHeight="1" ht="11.25">
      <c r="A32" s="167"/>
      <c r="B32" s="12" t="s">
        <v>17</v>
      </c>
      <c r="C32" s="166"/>
      <c r="D32" s="168"/>
      <c r="E32" s="169"/>
      <c r="F32" s="166"/>
      <c r="G32" s="169"/>
      <c r="H32" s="166"/>
      <c r="I32" s="169"/>
      <c r="J32" s="166"/>
      <c r="K32" s="169"/>
      <c r="L32" s="163"/>
    </row>
    <row customHeight="1" ht="11.25">
      <c r="A33" s="170"/>
      <c r="B33" s="13" t="s">
        <v>17</v>
      </c>
      <c r="C33" s="171"/>
      <c r="D33" s="172"/>
      <c r="E33" s="173"/>
      <c r="F33" s="171"/>
      <c r="G33" s="173"/>
      <c r="H33" s="171"/>
      <c r="I33" s="173"/>
      <c r="J33" s="171"/>
      <c r="K33" s="173"/>
      <c r="L33" s="163"/>
    </row>
    <row customHeight="1" ht="11.25">
      <c r="A34" s="136" t="s">
        <v>29</v>
      </c>
      <c r="B34" s="9" t="s">
        <v>17</v>
      </c>
      <c r="C34" s="83">
        <f t="shared" si="7" ref="C34:K36">C37+C44+C51+C56+C61+C66+C79+C84+C89+C94+C102+C107+C112+C120+C128+C133+C138+C143+C148+C153+C158+C163</f>
        <v>32198</v>
      </c>
      <c r="D34" s="83">
        <f t="shared" si="7"/>
        <v>0</v>
      </c>
      <c r="E34" s="83">
        <f t="shared" si="7"/>
        <v>0</v>
      </c>
      <c r="F34" s="82">
        <f t="shared" si="7"/>
        <v>0</v>
      </c>
      <c r="G34" s="83">
        <f t="shared" si="7"/>
        <v>0</v>
      </c>
      <c r="H34" s="82">
        <f t="shared" si="7"/>
        <v>0</v>
      </c>
      <c r="I34" s="83">
        <f t="shared" si="7"/>
        <v>0</v>
      </c>
      <c r="J34" s="82">
        <f t="shared" si="7"/>
        <v>0</v>
      </c>
      <c r="K34" s="83">
        <f t="shared" si="7"/>
        <v>0</v>
      </c>
      <c r="L34" s="154"/>
    </row>
    <row customHeight="1" ht="19.5">
      <c r="A35" s="136" t="s">
        <v>27</v>
      </c>
      <c r="B35" s="84" t="s">
        <v>23</v>
      </c>
      <c r="C35" s="174" t="s">
        <v>30</v>
      </c>
      <c r="D35" s="71">
        <f t="shared" si="1"/>
        <v>0</v>
      </c>
      <c r="E35" s="72">
        <f t="shared" si="1"/>
        <v>0</v>
      </c>
      <c r="F35" s="73">
        <f t="shared" si="1"/>
        <v>0</v>
      </c>
      <c r="G35" s="72">
        <f t="shared" si="2"/>
        <v>0</v>
      </c>
      <c r="H35" s="73">
        <f t="shared" si="2"/>
        <v>0</v>
      </c>
      <c r="I35" s="72">
        <f t="shared" si="2"/>
        <v>0</v>
      </c>
      <c r="J35" s="73">
        <f t="shared" si="2"/>
        <v>0</v>
      </c>
      <c r="K35" s="72">
        <f t="shared" si="2"/>
        <v>0</v>
      </c>
      <c r="L35" s="154"/>
    </row>
    <row customHeight="1" ht="11.25">
      <c r="A36" s="15" t="s">
        <v>28</v>
      </c>
      <c r="B36" s="85" t="s">
        <v>17</v>
      </c>
      <c r="C36" s="57">
        <f t="shared" si="7"/>
        <v>32198</v>
      </c>
      <c r="D36" s="86">
        <f t="shared" si="7"/>
        <v>0</v>
      </c>
      <c r="E36" s="58">
        <f t="shared" si="7"/>
        <v>0</v>
      </c>
      <c r="F36" s="57">
        <f t="shared" si="7"/>
        <v>0</v>
      </c>
      <c r="G36" s="58">
        <f t="shared" si="7"/>
        <v>0</v>
      </c>
      <c r="H36" s="57">
        <f t="shared" si="7"/>
        <v>0</v>
      </c>
      <c r="I36" s="58">
        <f t="shared" si="7"/>
        <v>0</v>
      </c>
      <c r="J36" s="57">
        <f t="shared" si="7"/>
        <v>0</v>
      </c>
      <c r="K36" s="58">
        <f t="shared" si="7"/>
        <v>0</v>
      </c>
      <c r="L36" s="154"/>
    </row>
    <row customHeight="1" ht="11.25">
      <c r="A37" s="130" t="s">
        <v>31</v>
      </c>
      <c r="B37" s="9" t="s">
        <v>17</v>
      </c>
      <c r="C37" s="165">
        <v>0</v>
      </c>
      <c r="D37" s="175">
        <v>0</v>
      </c>
      <c r="E37" s="164">
        <v>0</v>
      </c>
      <c r="F37" s="165">
        <v>0</v>
      </c>
      <c r="G37" s="164">
        <v>0</v>
      </c>
      <c r="H37" s="165">
        <v>0</v>
      </c>
      <c r="I37" s="164">
        <v>0</v>
      </c>
      <c r="J37" s="165">
        <v>0</v>
      </c>
      <c r="K37" s="164">
        <v>0</v>
      </c>
      <c r="L37" s="154"/>
    </row>
    <row customHeight="1" ht="19.5">
      <c r="A38" s="29" t="s">
        <v>27</v>
      </c>
      <c r="B38" s="11" t="s">
        <v>23</v>
      </c>
      <c r="C38" s="166">
        <v>0</v>
      </c>
      <c r="D38" s="63">
        <f t="shared" si="1"/>
        <v>0</v>
      </c>
      <c r="E38" s="64">
        <f t="shared" si="1"/>
        <v>0</v>
      </c>
      <c r="F38" s="65">
        <f t="shared" si="1"/>
        <v>0</v>
      </c>
      <c r="G38" s="64">
        <f t="shared" si="2"/>
        <v>0</v>
      </c>
      <c r="H38" s="65">
        <f t="shared" si="2"/>
        <v>0</v>
      </c>
      <c r="I38" s="64">
        <f t="shared" si="2"/>
        <v>0</v>
      </c>
      <c r="J38" s="65">
        <f t="shared" si="2"/>
        <v>0</v>
      </c>
      <c r="K38" s="64">
        <f t="shared" si="2"/>
        <v>0</v>
      </c>
      <c r="L38" s="154"/>
    </row>
    <row customHeight="1" ht="11.25">
      <c r="A39" s="16" t="s">
        <v>28</v>
      </c>
      <c r="B39" s="11" t="s">
        <v>17</v>
      </c>
      <c r="C39" s="65">
        <f t="shared" si="6"/>
        <v>0</v>
      </c>
      <c r="D39" s="63">
        <f t="shared" si="6"/>
        <v>0</v>
      </c>
      <c r="E39" s="64">
        <f t="shared" si="6"/>
        <v>0</v>
      </c>
      <c r="F39" s="65">
        <f t="shared" si="6"/>
        <v>0</v>
      </c>
      <c r="G39" s="64">
        <f t="shared" si="6"/>
        <v>0</v>
      </c>
      <c r="H39" s="65">
        <f t="shared" si="6"/>
        <v>0</v>
      </c>
      <c r="I39" s="64">
        <f t="shared" si="6"/>
        <v>0</v>
      </c>
      <c r="J39" s="65">
        <f t="shared" si="6"/>
        <v>0</v>
      </c>
      <c r="K39" s="64">
        <f t="shared" si="6"/>
        <v>0</v>
      </c>
      <c r="L39" s="154"/>
    </row>
    <row customHeight="1" ht="11.25">
      <c r="A40" s="167"/>
      <c r="B40" s="12" t="s">
        <v>17</v>
      </c>
      <c r="C40" s="166">
        <v>0</v>
      </c>
      <c r="D40" s="168">
        <v>0</v>
      </c>
      <c r="E40" s="169">
        <v>0</v>
      </c>
      <c r="F40" s="166">
        <v>0</v>
      </c>
      <c r="G40" s="169">
        <v>0</v>
      </c>
      <c r="H40" s="166">
        <v>0</v>
      </c>
      <c r="I40" s="169">
        <v>0</v>
      </c>
      <c r="J40" s="166">
        <v>0</v>
      </c>
      <c r="K40" s="169">
        <v>0</v>
      </c>
      <c r="L40" s="154"/>
    </row>
    <row customHeight="1" ht="11.25">
      <c r="A41" s="167"/>
      <c r="B41" s="12" t="s">
        <v>17</v>
      </c>
      <c r="C41" s="166"/>
      <c r="D41" s="168"/>
      <c r="E41" s="169"/>
      <c r="F41" s="166"/>
      <c r="G41" s="169"/>
      <c r="H41" s="166"/>
      <c r="I41" s="169"/>
      <c r="J41" s="166"/>
      <c r="K41" s="169"/>
      <c r="L41" s="154"/>
    </row>
    <row customHeight="1" ht="11.25">
      <c r="A42" s="167"/>
      <c r="B42" s="12" t="s">
        <v>17</v>
      </c>
      <c r="C42" s="166"/>
      <c r="D42" s="168"/>
      <c r="E42" s="169"/>
      <c r="F42" s="166"/>
      <c r="G42" s="169"/>
      <c r="H42" s="166"/>
      <c r="I42" s="169"/>
      <c r="J42" s="166"/>
      <c r="K42" s="169"/>
      <c r="L42" s="154"/>
    </row>
    <row customHeight="1" ht="11.25">
      <c r="A43" s="170"/>
      <c r="B43" s="13" t="s">
        <v>17</v>
      </c>
      <c r="C43" s="171"/>
      <c r="D43" s="172"/>
      <c r="E43" s="173"/>
      <c r="F43" s="171"/>
      <c r="G43" s="173"/>
      <c r="H43" s="171"/>
      <c r="I43" s="173"/>
      <c r="J43" s="171"/>
      <c r="K43" s="173"/>
      <c r="L43" s="154"/>
    </row>
    <row customHeight="1" ht="11.25">
      <c r="A44" s="130" t="s">
        <v>32</v>
      </c>
      <c r="B44" s="9" t="s">
        <v>17</v>
      </c>
      <c r="C44" s="165">
        <v>0</v>
      </c>
      <c r="D44" s="175">
        <v>0</v>
      </c>
      <c r="E44" s="164">
        <v>0</v>
      </c>
      <c r="F44" s="165">
        <v>0</v>
      </c>
      <c r="G44" s="164">
        <v>0</v>
      </c>
      <c r="H44" s="165">
        <v>0</v>
      </c>
      <c r="I44" s="164">
        <v>0</v>
      </c>
      <c r="J44" s="165">
        <v>0</v>
      </c>
      <c r="K44" s="164">
        <v>0</v>
      </c>
      <c r="L44" s="154"/>
    </row>
    <row customHeight="1" ht="19.5">
      <c r="A45" s="29" t="s">
        <v>27</v>
      </c>
      <c r="B45" s="11" t="s">
        <v>23</v>
      </c>
      <c r="C45" s="166">
        <v>0</v>
      </c>
      <c r="D45" s="63">
        <f t="shared" si="1"/>
        <v>0</v>
      </c>
      <c r="E45" s="64">
        <f t="shared" si="1"/>
        <v>0</v>
      </c>
      <c r="F45" s="65">
        <f t="shared" si="1"/>
        <v>0</v>
      </c>
      <c r="G45" s="64">
        <f t="shared" si="2"/>
        <v>0</v>
      </c>
      <c r="H45" s="65">
        <f t="shared" si="2"/>
        <v>0</v>
      </c>
      <c r="I45" s="64">
        <f t="shared" si="2"/>
        <v>0</v>
      </c>
      <c r="J45" s="65">
        <f t="shared" si="2"/>
        <v>0</v>
      </c>
      <c r="K45" s="64">
        <f t="shared" si="2"/>
        <v>0</v>
      </c>
      <c r="L45" s="154"/>
    </row>
    <row customHeight="1" ht="11.25">
      <c r="A46" s="16" t="s">
        <v>28</v>
      </c>
      <c r="B46" s="11" t="s">
        <v>17</v>
      </c>
      <c r="C46" s="65">
        <f t="shared" si="6"/>
        <v>0</v>
      </c>
      <c r="D46" s="63">
        <f t="shared" si="6"/>
        <v>0</v>
      </c>
      <c r="E46" s="64">
        <f t="shared" si="6"/>
        <v>0</v>
      </c>
      <c r="F46" s="65">
        <f t="shared" si="6"/>
        <v>0</v>
      </c>
      <c r="G46" s="64">
        <f t="shared" si="6"/>
        <v>0</v>
      </c>
      <c r="H46" s="65">
        <f t="shared" si="6"/>
        <v>0</v>
      </c>
      <c r="I46" s="64">
        <f t="shared" si="6"/>
        <v>0</v>
      </c>
      <c r="J46" s="65">
        <f t="shared" si="6"/>
        <v>0</v>
      </c>
      <c r="K46" s="64">
        <f t="shared" si="6"/>
        <v>0</v>
      </c>
      <c r="L46" s="154"/>
    </row>
    <row customHeight="1" ht="11.25">
      <c r="A47" s="167"/>
      <c r="B47" s="12" t="s">
        <v>17</v>
      </c>
      <c r="C47" s="166">
        <v>0</v>
      </c>
      <c r="D47" s="168">
        <v>0</v>
      </c>
      <c r="E47" s="169">
        <v>0</v>
      </c>
      <c r="F47" s="166">
        <v>0</v>
      </c>
      <c r="G47" s="169">
        <v>0</v>
      </c>
      <c r="H47" s="166">
        <v>0</v>
      </c>
      <c r="I47" s="169">
        <v>0</v>
      </c>
      <c r="J47" s="166">
        <v>0</v>
      </c>
      <c r="K47" s="169">
        <v>0</v>
      </c>
      <c r="L47" s="154"/>
    </row>
    <row customHeight="1" ht="11.25">
      <c r="A48" s="167"/>
      <c r="B48" s="12" t="s">
        <v>17</v>
      </c>
      <c r="C48" s="166">
        <v>0</v>
      </c>
      <c r="D48" s="168">
        <v>0</v>
      </c>
      <c r="E48" s="169">
        <v>0</v>
      </c>
      <c r="F48" s="166">
        <v>0</v>
      </c>
      <c r="G48" s="169">
        <v>0</v>
      </c>
      <c r="H48" s="166">
        <v>0</v>
      </c>
      <c r="I48" s="169">
        <v>0</v>
      </c>
      <c r="J48" s="166">
        <v>0</v>
      </c>
      <c r="K48" s="169">
        <v>0</v>
      </c>
      <c r="L48" s="154"/>
    </row>
    <row customHeight="1" ht="11.25">
      <c r="A49" s="167"/>
      <c r="B49" s="12" t="s">
        <v>17</v>
      </c>
      <c r="C49" s="166"/>
      <c r="D49" s="168"/>
      <c r="E49" s="169"/>
      <c r="F49" s="166"/>
      <c r="G49" s="169"/>
      <c r="H49" s="166"/>
      <c r="I49" s="169"/>
      <c r="J49" s="166"/>
      <c r="K49" s="169"/>
      <c r="L49" s="154"/>
    </row>
    <row customHeight="1" ht="11.25">
      <c r="A50" s="170"/>
      <c r="B50" s="13" t="s">
        <v>17</v>
      </c>
      <c r="C50" s="171"/>
      <c r="D50" s="172"/>
      <c r="E50" s="173"/>
      <c r="F50" s="171"/>
      <c r="G50" s="173"/>
      <c r="H50" s="171"/>
      <c r="I50" s="173"/>
      <c r="J50" s="171"/>
      <c r="K50" s="173"/>
      <c r="L50" s="154"/>
    </row>
    <row customHeight="1" ht="11.25">
      <c r="A51" s="130" t="s">
        <v>33</v>
      </c>
      <c r="B51" s="35" t="s">
        <v>17</v>
      </c>
      <c r="C51" s="165">
        <v>0</v>
      </c>
      <c r="D51" s="175">
        <v>0</v>
      </c>
      <c r="E51" s="164">
        <v>0</v>
      </c>
      <c r="F51" s="165">
        <v>0</v>
      </c>
      <c r="G51" s="164">
        <v>0</v>
      </c>
      <c r="H51" s="165">
        <v>0</v>
      </c>
      <c r="I51" s="164">
        <v>0</v>
      </c>
      <c r="J51" s="165">
        <v>0</v>
      </c>
      <c r="K51" s="164">
        <v>0</v>
      </c>
      <c r="L51" s="154"/>
    </row>
    <row customHeight="1" ht="19.5">
      <c r="A52" s="29" t="s">
        <v>27</v>
      </c>
      <c r="B52" s="11" t="s">
        <v>23</v>
      </c>
      <c r="C52" s="166">
        <v>0</v>
      </c>
      <c r="D52" s="63">
        <f t="shared" si="1"/>
        <v>0</v>
      </c>
      <c r="E52" s="64">
        <f t="shared" si="1"/>
        <v>0</v>
      </c>
      <c r="F52" s="65">
        <f t="shared" si="1"/>
        <v>0</v>
      </c>
      <c r="G52" s="64">
        <f t="shared" si="2"/>
        <v>0</v>
      </c>
      <c r="H52" s="65">
        <f t="shared" si="2"/>
        <v>0</v>
      </c>
      <c r="I52" s="64">
        <f t="shared" si="2"/>
        <v>0</v>
      </c>
      <c r="J52" s="65">
        <f t="shared" si="2"/>
        <v>0</v>
      </c>
      <c r="K52" s="64">
        <f t="shared" si="2"/>
        <v>0</v>
      </c>
      <c r="L52" s="154"/>
    </row>
    <row customHeight="1" ht="11.25">
      <c r="A53" s="16" t="s">
        <v>28</v>
      </c>
      <c r="B53" s="11" t="s">
        <v>17</v>
      </c>
      <c r="C53" s="65">
        <f t="shared" si="8" ref="C53:K229">SUM(C54:C55)</f>
        <v>0</v>
      </c>
      <c r="D53" s="63">
        <f t="shared" si="8"/>
        <v>0</v>
      </c>
      <c r="E53" s="64">
        <f t="shared" si="8"/>
        <v>0</v>
      </c>
      <c r="F53" s="65">
        <f t="shared" si="8"/>
        <v>0</v>
      </c>
      <c r="G53" s="64">
        <f t="shared" si="8"/>
        <v>0</v>
      </c>
      <c r="H53" s="65">
        <f t="shared" si="8"/>
        <v>0</v>
      </c>
      <c r="I53" s="64">
        <f t="shared" si="8"/>
        <v>0</v>
      </c>
      <c r="J53" s="65">
        <f t="shared" si="8"/>
        <v>0</v>
      </c>
      <c r="K53" s="64">
        <f t="shared" si="8"/>
        <v>0</v>
      </c>
      <c r="L53" s="154"/>
    </row>
    <row customHeight="1" ht="11.25">
      <c r="A54" s="167"/>
      <c r="B54" s="12" t="s">
        <v>17</v>
      </c>
      <c r="C54" s="166">
        <v>0</v>
      </c>
      <c r="D54" s="168">
        <v>0</v>
      </c>
      <c r="E54" s="169">
        <v>0</v>
      </c>
      <c r="F54" s="166">
        <v>0</v>
      </c>
      <c r="G54" s="169">
        <v>0</v>
      </c>
      <c r="H54" s="166">
        <v>0</v>
      </c>
      <c r="I54" s="169">
        <v>0</v>
      </c>
      <c r="J54" s="166">
        <v>0</v>
      </c>
      <c r="K54" s="169">
        <v>0</v>
      </c>
      <c r="L54" s="154"/>
    </row>
    <row customHeight="1" ht="11.25">
      <c r="A55" s="170"/>
      <c r="B55" s="13" t="s">
        <v>17</v>
      </c>
      <c r="C55" s="171"/>
      <c r="D55" s="172"/>
      <c r="E55" s="173"/>
      <c r="F55" s="171"/>
      <c r="G55" s="173"/>
      <c r="H55" s="171"/>
      <c r="I55" s="173"/>
      <c r="J55" s="171"/>
      <c r="K55" s="173"/>
      <c r="L55" s="154"/>
    </row>
    <row customHeight="1" ht="11.25">
      <c r="A56" s="130" t="s">
        <v>34</v>
      </c>
      <c r="B56" s="35" t="s">
        <v>17</v>
      </c>
      <c r="C56" s="165">
        <v>0</v>
      </c>
      <c r="D56" s="175">
        <v>0</v>
      </c>
      <c r="E56" s="164">
        <v>0</v>
      </c>
      <c r="F56" s="165">
        <v>0</v>
      </c>
      <c r="G56" s="164">
        <v>0</v>
      </c>
      <c r="H56" s="165">
        <v>0</v>
      </c>
      <c r="I56" s="164">
        <v>0</v>
      </c>
      <c r="J56" s="165">
        <v>0</v>
      </c>
      <c r="K56" s="164">
        <v>0</v>
      </c>
      <c r="L56" s="154"/>
    </row>
    <row customHeight="1" ht="19.5">
      <c r="A57" s="29" t="s">
        <v>27</v>
      </c>
      <c r="B57" s="11" t="s">
        <v>23</v>
      </c>
      <c r="C57" s="166">
        <v>0</v>
      </c>
      <c r="D57" s="63">
        <f t="shared" si="1"/>
        <v>0</v>
      </c>
      <c r="E57" s="64">
        <f t="shared" si="1"/>
        <v>0</v>
      </c>
      <c r="F57" s="65">
        <f t="shared" si="1"/>
        <v>0</v>
      </c>
      <c r="G57" s="64">
        <f t="shared" si="2"/>
        <v>0</v>
      </c>
      <c r="H57" s="65">
        <f t="shared" si="2"/>
        <v>0</v>
      </c>
      <c r="I57" s="64">
        <f t="shared" si="2"/>
        <v>0</v>
      </c>
      <c r="J57" s="65">
        <f t="shared" si="2"/>
        <v>0</v>
      </c>
      <c r="K57" s="64">
        <f t="shared" si="2"/>
        <v>0</v>
      </c>
      <c r="L57" s="154"/>
    </row>
    <row customHeight="1" ht="11.25">
      <c r="A58" s="16" t="s">
        <v>28</v>
      </c>
      <c r="B58" s="11" t="s">
        <v>17</v>
      </c>
      <c r="C58" s="65">
        <f t="shared" si="8"/>
        <v>0</v>
      </c>
      <c r="D58" s="63">
        <f t="shared" si="8"/>
        <v>0</v>
      </c>
      <c r="E58" s="64">
        <f t="shared" si="8"/>
        <v>0</v>
      </c>
      <c r="F58" s="65">
        <f t="shared" si="8"/>
        <v>0</v>
      </c>
      <c r="G58" s="64">
        <f t="shared" si="8"/>
        <v>0</v>
      </c>
      <c r="H58" s="65">
        <f t="shared" si="8"/>
        <v>0</v>
      </c>
      <c r="I58" s="64">
        <f t="shared" si="8"/>
        <v>0</v>
      </c>
      <c r="J58" s="65">
        <f t="shared" si="8"/>
        <v>0</v>
      </c>
      <c r="K58" s="64">
        <f t="shared" si="8"/>
        <v>0</v>
      </c>
      <c r="L58" s="154"/>
    </row>
    <row customHeight="1" ht="11.25">
      <c r="A59" s="167"/>
      <c r="B59" s="12" t="s">
        <v>17</v>
      </c>
      <c r="C59" s="166">
        <v>0</v>
      </c>
      <c r="D59" s="168">
        <v>0</v>
      </c>
      <c r="E59" s="169">
        <v>0</v>
      </c>
      <c r="F59" s="166">
        <v>0</v>
      </c>
      <c r="G59" s="169">
        <v>0</v>
      </c>
      <c r="H59" s="166">
        <v>0</v>
      </c>
      <c r="I59" s="169">
        <v>0</v>
      </c>
      <c r="J59" s="166">
        <v>0</v>
      </c>
      <c r="K59" s="169">
        <v>0</v>
      </c>
      <c r="L59" s="154"/>
    </row>
    <row customHeight="1" ht="11.25">
      <c r="A60" s="170"/>
      <c r="B60" s="13" t="s">
        <v>17</v>
      </c>
      <c r="C60" s="171"/>
      <c r="D60" s="172"/>
      <c r="E60" s="173"/>
      <c r="F60" s="171"/>
      <c r="G60" s="173"/>
      <c r="H60" s="171"/>
      <c r="I60" s="173"/>
      <c r="J60" s="171"/>
      <c r="K60" s="173"/>
      <c r="L60" s="154"/>
    </row>
    <row customHeight="1" ht="11.25">
      <c r="A61" s="130" t="s">
        <v>35</v>
      </c>
      <c r="B61" s="35" t="s">
        <v>17</v>
      </c>
      <c r="C61" s="165">
        <v>0</v>
      </c>
      <c r="D61" s="175">
        <v>0</v>
      </c>
      <c r="E61" s="164">
        <v>0</v>
      </c>
      <c r="F61" s="165">
        <v>0</v>
      </c>
      <c r="G61" s="164">
        <v>0</v>
      </c>
      <c r="H61" s="165">
        <v>0</v>
      </c>
      <c r="I61" s="164">
        <v>0</v>
      </c>
      <c r="J61" s="165">
        <v>0</v>
      </c>
      <c r="K61" s="164">
        <v>0</v>
      </c>
      <c r="L61" s="154"/>
    </row>
    <row customHeight="1" ht="19.5">
      <c r="A62" s="29" t="s">
        <v>27</v>
      </c>
      <c r="B62" s="11" t="s">
        <v>23</v>
      </c>
      <c r="C62" s="166">
        <v>0</v>
      </c>
      <c r="D62" s="63">
        <f t="shared" si="1"/>
        <v>0</v>
      </c>
      <c r="E62" s="64">
        <f t="shared" si="1"/>
        <v>0</v>
      </c>
      <c r="F62" s="65">
        <f t="shared" si="1"/>
        <v>0</v>
      </c>
      <c r="G62" s="64">
        <f t="shared" si="2"/>
        <v>0</v>
      </c>
      <c r="H62" s="65">
        <f t="shared" si="2"/>
        <v>0</v>
      </c>
      <c r="I62" s="64">
        <f t="shared" si="2"/>
        <v>0</v>
      </c>
      <c r="J62" s="65">
        <f t="shared" si="2"/>
        <v>0</v>
      </c>
      <c r="K62" s="64">
        <f t="shared" si="2"/>
        <v>0</v>
      </c>
      <c r="L62" s="154"/>
    </row>
    <row customHeight="1" ht="11.25">
      <c r="A63" s="16" t="s">
        <v>28</v>
      </c>
      <c r="B63" s="11" t="s">
        <v>17</v>
      </c>
      <c r="C63" s="65">
        <f t="shared" si="8"/>
        <v>0</v>
      </c>
      <c r="D63" s="63">
        <f t="shared" si="8"/>
        <v>0</v>
      </c>
      <c r="E63" s="64">
        <f t="shared" si="8"/>
        <v>0</v>
      </c>
      <c r="F63" s="65">
        <f t="shared" si="8"/>
        <v>0</v>
      </c>
      <c r="G63" s="64">
        <f t="shared" si="8"/>
        <v>0</v>
      </c>
      <c r="H63" s="65">
        <f t="shared" si="8"/>
        <v>0</v>
      </c>
      <c r="I63" s="64">
        <f t="shared" si="8"/>
        <v>0</v>
      </c>
      <c r="J63" s="65">
        <f t="shared" si="8"/>
        <v>0</v>
      </c>
      <c r="K63" s="64">
        <f t="shared" si="8"/>
        <v>0</v>
      </c>
      <c r="L63" s="154"/>
    </row>
    <row customHeight="1" ht="11.25">
      <c r="A64" s="167"/>
      <c r="B64" s="12" t="s">
        <v>17</v>
      </c>
      <c r="C64" s="166">
        <v>0</v>
      </c>
      <c r="D64" s="168">
        <v>0</v>
      </c>
      <c r="E64" s="169">
        <v>0</v>
      </c>
      <c r="F64" s="166">
        <v>0</v>
      </c>
      <c r="G64" s="169">
        <v>0</v>
      </c>
      <c r="H64" s="166">
        <v>0</v>
      </c>
      <c r="I64" s="169">
        <v>0</v>
      </c>
      <c r="J64" s="166">
        <v>0</v>
      </c>
      <c r="K64" s="169">
        <v>0</v>
      </c>
      <c r="L64" s="154"/>
    </row>
    <row customHeight="1" ht="11.25">
      <c r="A65" s="170"/>
      <c r="B65" s="13" t="s">
        <v>17</v>
      </c>
      <c r="C65" s="171"/>
      <c r="D65" s="172"/>
      <c r="E65" s="173"/>
      <c r="F65" s="171"/>
      <c r="G65" s="173"/>
      <c r="H65" s="171"/>
      <c r="I65" s="173"/>
      <c r="J65" s="171"/>
      <c r="K65" s="173"/>
      <c r="L65" s="154"/>
    </row>
    <row customHeight="1" ht="11.25">
      <c r="A66" s="130" t="s">
        <v>36</v>
      </c>
      <c r="B66" s="35" t="s">
        <v>17</v>
      </c>
      <c r="C66" s="165">
        <v>0</v>
      </c>
      <c r="D66" s="175">
        <v>0</v>
      </c>
      <c r="E66" s="164">
        <v>0</v>
      </c>
      <c r="F66" s="165">
        <v>0</v>
      </c>
      <c r="G66" s="164">
        <v>0</v>
      </c>
      <c r="H66" s="165">
        <v>0</v>
      </c>
      <c r="I66" s="164">
        <v>0</v>
      </c>
      <c r="J66" s="165">
        <v>0</v>
      </c>
      <c r="K66" s="164">
        <v>0</v>
      </c>
      <c r="L66" s="154"/>
    </row>
    <row customHeight="1" ht="19.5">
      <c r="A67" s="29" t="s">
        <v>27</v>
      </c>
      <c r="B67" s="11" t="s">
        <v>23</v>
      </c>
      <c r="C67" s="166">
        <v>0</v>
      </c>
      <c r="D67" s="63">
        <f t="shared" si="1"/>
        <v>0</v>
      </c>
      <c r="E67" s="64">
        <f t="shared" si="1"/>
        <v>0</v>
      </c>
      <c r="F67" s="65">
        <f t="shared" si="1"/>
        <v>0</v>
      </c>
      <c r="G67" s="64">
        <f t="shared" si="2"/>
        <v>0</v>
      </c>
      <c r="H67" s="65">
        <f t="shared" si="2"/>
        <v>0</v>
      </c>
      <c r="I67" s="64">
        <f t="shared" si="2"/>
        <v>0</v>
      </c>
      <c r="J67" s="65">
        <f t="shared" si="2"/>
        <v>0</v>
      </c>
      <c r="K67" s="64">
        <f t="shared" si="2"/>
        <v>0</v>
      </c>
      <c r="L67" s="154"/>
    </row>
    <row customHeight="1" ht="11.25">
      <c r="A68" s="16" t="s">
        <v>28</v>
      </c>
      <c r="B68" s="11" t="s">
        <v>17</v>
      </c>
      <c r="C68" s="65">
        <f t="shared" si="5"/>
        <v>0</v>
      </c>
      <c r="D68" s="63">
        <f t="shared" si="5"/>
        <v>0</v>
      </c>
      <c r="E68" s="64">
        <f t="shared" si="5"/>
        <v>0</v>
      </c>
      <c r="F68" s="65">
        <f t="shared" si="5"/>
        <v>0</v>
      </c>
      <c r="G68" s="64">
        <f t="shared" si="5"/>
        <v>0</v>
      </c>
      <c r="H68" s="65">
        <f t="shared" si="5"/>
        <v>0</v>
      </c>
      <c r="I68" s="64">
        <f t="shared" si="5"/>
        <v>0</v>
      </c>
      <c r="J68" s="65">
        <f t="shared" si="5"/>
        <v>0</v>
      </c>
      <c r="K68" s="64">
        <f t="shared" si="5"/>
        <v>0</v>
      </c>
      <c r="L68" s="154"/>
    </row>
    <row customHeight="1" ht="11.25">
      <c r="A69" s="167"/>
      <c r="B69" s="12" t="s">
        <v>17</v>
      </c>
      <c r="C69" s="166">
        <v>0</v>
      </c>
      <c r="D69" s="168">
        <v>0</v>
      </c>
      <c r="E69" s="169">
        <v>0</v>
      </c>
      <c r="F69" s="166">
        <v>0</v>
      </c>
      <c r="G69" s="169">
        <v>0</v>
      </c>
      <c r="H69" s="166">
        <v>0</v>
      </c>
      <c r="I69" s="169">
        <v>0</v>
      </c>
      <c r="J69" s="166">
        <v>0</v>
      </c>
      <c r="K69" s="169">
        <v>0</v>
      </c>
      <c r="L69" s="154"/>
    </row>
    <row customHeight="1" ht="11.25">
      <c r="A70" s="167"/>
      <c r="B70" s="12" t="s">
        <v>17</v>
      </c>
      <c r="C70" s="166"/>
      <c r="D70" s="168"/>
      <c r="E70" s="169"/>
      <c r="F70" s="166"/>
      <c r="G70" s="169"/>
      <c r="H70" s="166"/>
      <c r="I70" s="169"/>
      <c r="J70" s="166"/>
      <c r="K70" s="169"/>
      <c r="L70" s="154"/>
    </row>
    <row customHeight="1" ht="11.25">
      <c r="A71" s="167"/>
      <c r="B71" s="12" t="s">
        <v>17</v>
      </c>
      <c r="C71" s="166"/>
      <c r="D71" s="168"/>
      <c r="E71" s="169"/>
      <c r="F71" s="166"/>
      <c r="G71" s="169"/>
      <c r="H71" s="166"/>
      <c r="I71" s="169"/>
      <c r="J71" s="166"/>
      <c r="K71" s="169"/>
      <c r="L71" s="154"/>
    </row>
    <row customHeight="1" ht="11.25">
      <c r="A72" s="167"/>
      <c r="B72" s="12" t="s">
        <v>17</v>
      </c>
      <c r="C72" s="166"/>
      <c r="D72" s="168"/>
      <c r="E72" s="169"/>
      <c r="F72" s="166"/>
      <c r="G72" s="169"/>
      <c r="H72" s="166"/>
      <c r="I72" s="169"/>
      <c r="J72" s="166"/>
      <c r="K72" s="169"/>
      <c r="L72" s="154"/>
    </row>
    <row customHeight="1" ht="11.25">
      <c r="A73" s="167"/>
      <c r="B73" s="12" t="s">
        <v>17</v>
      </c>
      <c r="C73" s="166"/>
      <c r="D73" s="168"/>
      <c r="E73" s="169"/>
      <c r="F73" s="166"/>
      <c r="G73" s="169"/>
      <c r="H73" s="166"/>
      <c r="I73" s="169"/>
      <c r="J73" s="166"/>
      <c r="K73" s="169"/>
      <c r="L73" s="154"/>
    </row>
    <row customHeight="1" ht="11.25">
      <c r="A74" s="167"/>
      <c r="B74" s="12" t="s">
        <v>17</v>
      </c>
      <c r="C74" s="166"/>
      <c r="D74" s="168"/>
      <c r="E74" s="169"/>
      <c r="F74" s="166"/>
      <c r="G74" s="169"/>
      <c r="H74" s="166"/>
      <c r="I74" s="169"/>
      <c r="J74" s="166"/>
      <c r="K74" s="169"/>
      <c r="L74" s="154"/>
    </row>
    <row customHeight="1" ht="11.25">
      <c r="A75" s="167"/>
      <c r="B75" s="12" t="s">
        <v>17</v>
      </c>
      <c r="C75" s="166"/>
      <c r="D75" s="168"/>
      <c r="E75" s="169"/>
      <c r="F75" s="166"/>
      <c r="G75" s="169"/>
      <c r="H75" s="166"/>
      <c r="I75" s="169"/>
      <c r="J75" s="166"/>
      <c r="K75" s="169"/>
      <c r="L75" s="154"/>
    </row>
    <row customHeight="1" ht="11.25">
      <c r="A76" s="167"/>
      <c r="B76" s="12" t="s">
        <v>17</v>
      </c>
      <c r="C76" s="166"/>
      <c r="D76" s="168"/>
      <c r="E76" s="169"/>
      <c r="F76" s="166"/>
      <c r="G76" s="169"/>
      <c r="H76" s="166"/>
      <c r="I76" s="169"/>
      <c r="J76" s="166"/>
      <c r="K76" s="169"/>
      <c r="L76" s="154"/>
    </row>
    <row customHeight="1" ht="11.25">
      <c r="A77" s="167"/>
      <c r="B77" s="12" t="s">
        <v>17</v>
      </c>
      <c r="C77" s="166"/>
      <c r="D77" s="168"/>
      <c r="E77" s="169"/>
      <c r="F77" s="166"/>
      <c r="G77" s="169"/>
      <c r="H77" s="166"/>
      <c r="I77" s="169"/>
      <c r="J77" s="166"/>
      <c r="K77" s="169"/>
      <c r="L77" s="154"/>
    </row>
    <row customHeight="1" ht="11.25">
      <c r="A78" s="170"/>
      <c r="B78" s="13" t="s">
        <v>17</v>
      </c>
      <c r="C78" s="171"/>
      <c r="D78" s="172"/>
      <c r="E78" s="173"/>
      <c r="F78" s="171"/>
      <c r="G78" s="173"/>
      <c r="H78" s="171"/>
      <c r="I78" s="173"/>
      <c r="J78" s="171"/>
      <c r="K78" s="173"/>
      <c r="L78" s="154"/>
    </row>
    <row customHeight="1" ht="11.25">
      <c r="A79" s="130" t="s">
        <v>37</v>
      </c>
      <c r="B79" s="35" t="s">
        <v>17</v>
      </c>
      <c r="C79" s="165">
        <v>0</v>
      </c>
      <c r="D79" s="175">
        <v>0</v>
      </c>
      <c r="E79" s="164">
        <v>0</v>
      </c>
      <c r="F79" s="165">
        <v>0</v>
      </c>
      <c r="G79" s="164">
        <v>0</v>
      </c>
      <c r="H79" s="165">
        <v>0</v>
      </c>
      <c r="I79" s="164">
        <v>0</v>
      </c>
      <c r="J79" s="165">
        <v>0</v>
      </c>
      <c r="K79" s="164">
        <v>0</v>
      </c>
      <c r="L79" s="154"/>
    </row>
    <row customHeight="1" ht="19.5">
      <c r="A80" s="29" t="s">
        <v>27</v>
      </c>
      <c r="B80" s="11" t="s">
        <v>23</v>
      </c>
      <c r="C80" s="166">
        <v>0</v>
      </c>
      <c r="D80" s="63">
        <f t="shared" si="1"/>
        <v>0</v>
      </c>
      <c r="E80" s="64">
        <f t="shared" si="1"/>
        <v>0</v>
      </c>
      <c r="F80" s="65">
        <f t="shared" si="1"/>
        <v>0</v>
      </c>
      <c r="G80" s="64">
        <f t="shared" si="2"/>
        <v>0</v>
      </c>
      <c r="H80" s="65">
        <f t="shared" si="2"/>
        <v>0</v>
      </c>
      <c r="I80" s="64">
        <f t="shared" si="2"/>
        <v>0</v>
      </c>
      <c r="J80" s="65">
        <f t="shared" si="2"/>
        <v>0</v>
      </c>
      <c r="K80" s="64">
        <f t="shared" si="2"/>
        <v>0</v>
      </c>
      <c r="L80" s="154"/>
    </row>
    <row customHeight="1" ht="11.25">
      <c r="A81" s="16" t="s">
        <v>28</v>
      </c>
      <c r="B81" s="11" t="s">
        <v>17</v>
      </c>
      <c r="C81" s="65">
        <f t="shared" si="8"/>
        <v>0</v>
      </c>
      <c r="D81" s="63">
        <f t="shared" si="8"/>
        <v>0</v>
      </c>
      <c r="E81" s="64">
        <f t="shared" si="8"/>
        <v>0</v>
      </c>
      <c r="F81" s="65">
        <f t="shared" si="8"/>
        <v>0</v>
      </c>
      <c r="G81" s="64">
        <f t="shared" si="8"/>
        <v>0</v>
      </c>
      <c r="H81" s="65">
        <f t="shared" si="8"/>
        <v>0</v>
      </c>
      <c r="I81" s="64">
        <f t="shared" si="8"/>
        <v>0</v>
      </c>
      <c r="J81" s="65">
        <f t="shared" si="8"/>
        <v>0</v>
      </c>
      <c r="K81" s="64">
        <f t="shared" si="8"/>
        <v>0</v>
      </c>
      <c r="L81" s="154"/>
    </row>
    <row customHeight="1" ht="11.25">
      <c r="A82" s="167"/>
      <c r="B82" s="12" t="s">
        <v>17</v>
      </c>
      <c r="C82" s="166">
        <v>0</v>
      </c>
      <c r="D82" s="168">
        <v>0</v>
      </c>
      <c r="E82" s="169">
        <v>0</v>
      </c>
      <c r="F82" s="166">
        <v>0</v>
      </c>
      <c r="G82" s="169">
        <v>0</v>
      </c>
      <c r="H82" s="166">
        <v>0</v>
      </c>
      <c r="I82" s="169">
        <v>0</v>
      </c>
      <c r="J82" s="166">
        <v>0</v>
      </c>
      <c r="K82" s="169">
        <v>0</v>
      </c>
      <c r="L82" s="154"/>
    </row>
    <row customHeight="1" ht="11.25">
      <c r="A83" s="170"/>
      <c r="B83" s="13" t="s">
        <v>17</v>
      </c>
      <c r="C83" s="171"/>
      <c r="D83" s="172"/>
      <c r="E83" s="173"/>
      <c r="F83" s="171"/>
      <c r="G83" s="173"/>
      <c r="H83" s="171"/>
      <c r="I83" s="173"/>
      <c r="J83" s="171"/>
      <c r="K83" s="173"/>
      <c r="L83" s="154"/>
    </row>
    <row customHeight="1" ht="11.25">
      <c r="A84" s="130" t="s">
        <v>38</v>
      </c>
      <c r="B84" s="35" t="s">
        <v>17</v>
      </c>
      <c r="C84" s="165">
        <v>0</v>
      </c>
      <c r="D84" s="175">
        <v>0</v>
      </c>
      <c r="E84" s="164">
        <v>0</v>
      </c>
      <c r="F84" s="165">
        <v>0</v>
      </c>
      <c r="G84" s="164">
        <v>0</v>
      </c>
      <c r="H84" s="165">
        <v>0</v>
      </c>
      <c r="I84" s="164">
        <v>0</v>
      </c>
      <c r="J84" s="165">
        <v>0</v>
      </c>
      <c r="K84" s="164">
        <v>0</v>
      </c>
      <c r="L84" s="154"/>
    </row>
    <row customHeight="1" ht="19.5">
      <c r="A85" s="29" t="s">
        <v>27</v>
      </c>
      <c r="B85" s="11" t="s">
        <v>23</v>
      </c>
      <c r="C85" s="166">
        <v>0</v>
      </c>
      <c r="D85" s="63">
        <f t="shared" si="1"/>
        <v>0</v>
      </c>
      <c r="E85" s="64">
        <f t="shared" si="1"/>
        <v>0</v>
      </c>
      <c r="F85" s="65">
        <f t="shared" si="1"/>
        <v>0</v>
      </c>
      <c r="G85" s="64">
        <f t="shared" si="2"/>
        <v>0</v>
      </c>
      <c r="H85" s="65">
        <f t="shared" si="2"/>
        <v>0</v>
      </c>
      <c r="I85" s="64">
        <f t="shared" si="2"/>
        <v>0</v>
      </c>
      <c r="J85" s="65">
        <f t="shared" si="2"/>
        <v>0</v>
      </c>
      <c r="K85" s="64">
        <f t="shared" si="2"/>
        <v>0</v>
      </c>
      <c r="L85" s="154"/>
    </row>
    <row customHeight="1" ht="11.25">
      <c r="A86" s="16" t="s">
        <v>28</v>
      </c>
      <c r="B86" s="11" t="s">
        <v>17</v>
      </c>
      <c r="C86" s="65">
        <f t="shared" si="8"/>
        <v>0</v>
      </c>
      <c r="D86" s="63">
        <f t="shared" si="8"/>
        <v>0</v>
      </c>
      <c r="E86" s="64">
        <f t="shared" si="8"/>
        <v>0</v>
      </c>
      <c r="F86" s="65">
        <f t="shared" si="8"/>
        <v>0</v>
      </c>
      <c r="G86" s="64">
        <f t="shared" si="8"/>
        <v>0</v>
      </c>
      <c r="H86" s="65">
        <f t="shared" si="8"/>
        <v>0</v>
      </c>
      <c r="I86" s="64">
        <f t="shared" si="8"/>
        <v>0</v>
      </c>
      <c r="J86" s="65">
        <f t="shared" si="8"/>
        <v>0</v>
      </c>
      <c r="K86" s="64">
        <f t="shared" si="8"/>
        <v>0</v>
      </c>
      <c r="L86" s="154"/>
    </row>
    <row customHeight="1" ht="11.25">
      <c r="A87" s="167"/>
      <c r="B87" s="12" t="s">
        <v>17</v>
      </c>
      <c r="C87" s="166">
        <v>0</v>
      </c>
      <c r="D87" s="168">
        <v>0</v>
      </c>
      <c r="E87" s="169">
        <v>0</v>
      </c>
      <c r="F87" s="166">
        <v>0</v>
      </c>
      <c r="G87" s="169">
        <v>0</v>
      </c>
      <c r="H87" s="166">
        <v>0</v>
      </c>
      <c r="I87" s="169">
        <v>0</v>
      </c>
      <c r="J87" s="166">
        <v>0</v>
      </c>
      <c r="K87" s="169">
        <v>0</v>
      </c>
      <c r="L87" s="154"/>
    </row>
    <row customHeight="1" ht="11.25">
      <c r="A88" s="170"/>
      <c r="B88" s="13" t="s">
        <v>17</v>
      </c>
      <c r="C88" s="171"/>
      <c r="D88" s="172"/>
      <c r="E88" s="173"/>
      <c r="F88" s="171"/>
      <c r="G88" s="173"/>
      <c r="H88" s="171"/>
      <c r="I88" s="173"/>
      <c r="J88" s="171"/>
      <c r="K88" s="173"/>
      <c r="L88" s="154"/>
    </row>
    <row customHeight="1" ht="11.25">
      <c r="A89" s="130" t="s">
        <v>39</v>
      </c>
      <c r="B89" s="35" t="s">
        <v>17</v>
      </c>
      <c r="C89" s="165">
        <v>0</v>
      </c>
      <c r="D89" s="175">
        <v>0</v>
      </c>
      <c r="E89" s="164">
        <v>0</v>
      </c>
      <c r="F89" s="165">
        <v>0</v>
      </c>
      <c r="G89" s="164">
        <v>0</v>
      </c>
      <c r="H89" s="165">
        <v>0</v>
      </c>
      <c r="I89" s="164">
        <v>0</v>
      </c>
      <c r="J89" s="165">
        <v>0</v>
      </c>
      <c r="K89" s="164">
        <v>0</v>
      </c>
      <c r="L89" s="154"/>
    </row>
    <row customHeight="1" ht="19.5">
      <c r="A90" s="29" t="s">
        <v>27</v>
      </c>
      <c r="B90" s="11" t="s">
        <v>23</v>
      </c>
      <c r="C90" s="166">
        <v>0</v>
      </c>
      <c r="D90" s="63">
        <f t="shared" si="1"/>
        <v>0</v>
      </c>
      <c r="E90" s="64">
        <f t="shared" si="1"/>
        <v>0</v>
      </c>
      <c r="F90" s="65">
        <f t="shared" si="1"/>
        <v>0</v>
      </c>
      <c r="G90" s="64">
        <f t="shared" si="2"/>
        <v>0</v>
      </c>
      <c r="H90" s="65">
        <f t="shared" si="2"/>
        <v>0</v>
      </c>
      <c r="I90" s="64">
        <f t="shared" si="2"/>
        <v>0</v>
      </c>
      <c r="J90" s="65">
        <f t="shared" si="2"/>
        <v>0</v>
      </c>
      <c r="K90" s="64">
        <f t="shared" si="2"/>
        <v>0</v>
      </c>
      <c r="L90" s="154"/>
    </row>
    <row customHeight="1" ht="11.25">
      <c r="A91" s="16" t="s">
        <v>28</v>
      </c>
      <c r="B91" s="11" t="s">
        <v>17</v>
      </c>
      <c r="C91" s="65">
        <f t="shared" si="8"/>
        <v>0</v>
      </c>
      <c r="D91" s="63">
        <f t="shared" si="8"/>
        <v>0</v>
      </c>
      <c r="E91" s="64">
        <f t="shared" si="8"/>
        <v>0</v>
      </c>
      <c r="F91" s="65">
        <f t="shared" si="8"/>
        <v>0</v>
      </c>
      <c r="G91" s="64">
        <f t="shared" si="8"/>
        <v>0</v>
      </c>
      <c r="H91" s="65">
        <f t="shared" si="8"/>
        <v>0</v>
      </c>
      <c r="I91" s="64">
        <f t="shared" si="8"/>
        <v>0</v>
      </c>
      <c r="J91" s="65">
        <f t="shared" si="8"/>
        <v>0</v>
      </c>
      <c r="K91" s="64">
        <f t="shared" si="8"/>
        <v>0</v>
      </c>
      <c r="L91" s="154"/>
    </row>
    <row customHeight="1" ht="11.25">
      <c r="A92" s="167"/>
      <c r="B92" s="12" t="s">
        <v>17</v>
      </c>
      <c r="C92" s="166">
        <v>0</v>
      </c>
      <c r="D92" s="168">
        <v>0</v>
      </c>
      <c r="E92" s="169">
        <v>0</v>
      </c>
      <c r="F92" s="166">
        <v>0</v>
      </c>
      <c r="G92" s="169">
        <v>0</v>
      </c>
      <c r="H92" s="166">
        <v>0</v>
      </c>
      <c r="I92" s="169">
        <v>0</v>
      </c>
      <c r="J92" s="166">
        <v>0</v>
      </c>
      <c r="K92" s="169">
        <v>0</v>
      </c>
      <c r="L92" s="154"/>
    </row>
    <row customHeight="1" ht="11.25">
      <c r="A93" s="170"/>
      <c r="B93" s="13" t="s">
        <v>17</v>
      </c>
      <c r="C93" s="171"/>
      <c r="D93" s="172"/>
      <c r="E93" s="173"/>
      <c r="F93" s="171"/>
      <c r="G93" s="173"/>
      <c r="H93" s="171"/>
      <c r="I93" s="173"/>
      <c r="J93" s="171"/>
      <c r="K93" s="173"/>
      <c r="L93" s="154"/>
    </row>
    <row customHeight="1" ht="11.25">
      <c r="A94" s="130" t="s">
        <v>40</v>
      </c>
      <c r="B94" s="35" t="s">
        <v>17</v>
      </c>
      <c r="C94" s="165">
        <v>0</v>
      </c>
      <c r="D94" s="175">
        <v>0</v>
      </c>
      <c r="E94" s="164">
        <v>0</v>
      </c>
      <c r="F94" s="165">
        <v>0</v>
      </c>
      <c r="G94" s="164">
        <v>0</v>
      </c>
      <c r="H94" s="165">
        <v>0</v>
      </c>
      <c r="I94" s="164">
        <v>0</v>
      </c>
      <c r="J94" s="165">
        <v>0</v>
      </c>
      <c r="K94" s="164">
        <v>0</v>
      </c>
      <c r="L94" s="154"/>
    </row>
    <row customHeight="1" ht="19.5">
      <c r="A95" s="29" t="s">
        <v>27</v>
      </c>
      <c r="B95" s="11" t="s">
        <v>23</v>
      </c>
      <c r="C95" s="166">
        <v>0</v>
      </c>
      <c r="D95" s="63">
        <f t="shared" si="1"/>
        <v>0</v>
      </c>
      <c r="E95" s="64">
        <f t="shared" si="1"/>
        <v>0</v>
      </c>
      <c r="F95" s="65">
        <f t="shared" si="1"/>
        <v>0</v>
      </c>
      <c r="G95" s="64">
        <f t="shared" si="2"/>
        <v>0</v>
      </c>
      <c r="H95" s="65">
        <f t="shared" si="2"/>
        <v>0</v>
      </c>
      <c r="I95" s="64">
        <f t="shared" si="2"/>
        <v>0</v>
      </c>
      <c r="J95" s="65">
        <f t="shared" si="2"/>
        <v>0</v>
      </c>
      <c r="K95" s="64">
        <f t="shared" si="2"/>
        <v>0</v>
      </c>
      <c r="L95" s="154"/>
    </row>
    <row customHeight="1" ht="11.25">
      <c r="A96" s="16" t="s">
        <v>28</v>
      </c>
      <c r="B96" s="11" t="s">
        <v>17</v>
      </c>
      <c r="C96" s="65">
        <f t="shared" si="9" ref="C96:K255">SUM(C97:C101)</f>
        <v>0</v>
      </c>
      <c r="D96" s="63">
        <f t="shared" si="9"/>
        <v>0</v>
      </c>
      <c r="E96" s="64">
        <f t="shared" si="9"/>
        <v>0</v>
      </c>
      <c r="F96" s="65">
        <f t="shared" si="9"/>
        <v>0</v>
      </c>
      <c r="G96" s="64">
        <f t="shared" si="9"/>
        <v>0</v>
      </c>
      <c r="H96" s="65">
        <f t="shared" si="9"/>
        <v>0</v>
      </c>
      <c r="I96" s="64">
        <f t="shared" si="9"/>
        <v>0</v>
      </c>
      <c r="J96" s="65">
        <f t="shared" si="9"/>
        <v>0</v>
      </c>
      <c r="K96" s="64">
        <f t="shared" si="9"/>
        <v>0</v>
      </c>
      <c r="L96" s="154"/>
    </row>
    <row customHeight="1" ht="11.25">
      <c r="A97" s="167"/>
      <c r="B97" s="12" t="s">
        <v>17</v>
      </c>
      <c r="C97" s="166">
        <v>0</v>
      </c>
      <c r="D97" s="168">
        <v>0</v>
      </c>
      <c r="E97" s="169">
        <v>0</v>
      </c>
      <c r="F97" s="166">
        <v>0</v>
      </c>
      <c r="G97" s="169">
        <v>0</v>
      </c>
      <c r="H97" s="166">
        <v>0</v>
      </c>
      <c r="I97" s="169">
        <v>0</v>
      </c>
      <c r="J97" s="166">
        <v>0</v>
      </c>
      <c r="K97" s="169">
        <v>0</v>
      </c>
      <c r="L97" s="154"/>
    </row>
    <row customHeight="1" ht="11.25">
      <c r="A98" s="167"/>
      <c r="B98" s="12" t="s">
        <v>17</v>
      </c>
      <c r="C98" s="166"/>
      <c r="D98" s="168"/>
      <c r="E98" s="169"/>
      <c r="F98" s="166"/>
      <c r="G98" s="169"/>
      <c r="H98" s="166"/>
      <c r="I98" s="169"/>
      <c r="J98" s="166"/>
      <c r="K98" s="169"/>
      <c r="L98" s="154"/>
    </row>
    <row customHeight="1" ht="11.25">
      <c r="A99" s="167"/>
      <c r="B99" s="12" t="s">
        <v>17</v>
      </c>
      <c r="C99" s="166"/>
      <c r="D99" s="168"/>
      <c r="E99" s="169"/>
      <c r="F99" s="166"/>
      <c r="G99" s="169"/>
      <c r="H99" s="166"/>
      <c r="I99" s="169"/>
      <c r="J99" s="166"/>
      <c r="K99" s="169"/>
      <c r="L99" s="154"/>
    </row>
    <row customHeight="1" ht="11.25">
      <c r="A100" s="167"/>
      <c r="B100" s="12" t="s">
        <v>17</v>
      </c>
      <c r="C100" s="166"/>
      <c r="D100" s="168"/>
      <c r="E100" s="169"/>
      <c r="F100" s="166"/>
      <c r="G100" s="169"/>
      <c r="H100" s="166"/>
      <c r="I100" s="169"/>
      <c r="J100" s="166"/>
      <c r="K100" s="169"/>
      <c r="L100" s="154"/>
    </row>
    <row customHeight="1" ht="11.25">
      <c r="A101" s="170"/>
      <c r="B101" s="13" t="s">
        <v>17</v>
      </c>
      <c r="C101" s="171"/>
      <c r="D101" s="172"/>
      <c r="E101" s="173"/>
      <c r="F101" s="171"/>
      <c r="G101" s="173"/>
      <c r="H101" s="171"/>
      <c r="I101" s="173"/>
      <c r="J101" s="171"/>
      <c r="K101" s="173"/>
      <c r="L101" s="154"/>
    </row>
    <row customHeight="1" ht="11.25">
      <c r="A102" s="130" t="s">
        <v>41</v>
      </c>
      <c r="B102" s="35" t="s">
        <v>17</v>
      </c>
      <c r="C102" s="165">
        <v>0</v>
      </c>
      <c r="D102" s="175">
        <v>0</v>
      </c>
      <c r="E102" s="164">
        <v>0</v>
      </c>
      <c r="F102" s="165">
        <v>0</v>
      </c>
      <c r="G102" s="164">
        <v>0</v>
      </c>
      <c r="H102" s="165">
        <v>0</v>
      </c>
      <c r="I102" s="164">
        <v>0</v>
      </c>
      <c r="J102" s="165">
        <v>0</v>
      </c>
      <c r="K102" s="164">
        <v>0</v>
      </c>
      <c r="L102" s="154"/>
    </row>
    <row customHeight="1" ht="19.5">
      <c r="A103" s="29" t="s">
        <v>27</v>
      </c>
      <c r="B103" s="11" t="s">
        <v>23</v>
      </c>
      <c r="C103" s="166">
        <v>0</v>
      </c>
      <c r="D103" s="63">
        <f t="shared" si="1"/>
        <v>0</v>
      </c>
      <c r="E103" s="64">
        <f t="shared" si="1"/>
        <v>0</v>
      </c>
      <c r="F103" s="65">
        <f t="shared" si="1"/>
        <v>0</v>
      </c>
      <c r="G103" s="64">
        <f t="shared" si="2"/>
        <v>0</v>
      </c>
      <c r="H103" s="65">
        <f t="shared" si="2"/>
        <v>0</v>
      </c>
      <c r="I103" s="64">
        <f t="shared" si="2"/>
        <v>0</v>
      </c>
      <c r="J103" s="65">
        <f t="shared" si="2"/>
        <v>0</v>
      </c>
      <c r="K103" s="64">
        <f t="shared" si="2"/>
        <v>0</v>
      </c>
      <c r="L103" s="154"/>
    </row>
    <row customHeight="1" ht="11.25">
      <c r="A104" s="16" t="s">
        <v>28</v>
      </c>
      <c r="B104" s="11" t="s">
        <v>17</v>
      </c>
      <c r="C104" s="65">
        <f t="shared" si="8"/>
        <v>0</v>
      </c>
      <c r="D104" s="63">
        <f t="shared" si="8"/>
        <v>0</v>
      </c>
      <c r="E104" s="64">
        <f t="shared" si="8"/>
        <v>0</v>
      </c>
      <c r="F104" s="65">
        <f t="shared" si="8"/>
        <v>0</v>
      </c>
      <c r="G104" s="64">
        <f t="shared" si="8"/>
        <v>0</v>
      </c>
      <c r="H104" s="65">
        <f t="shared" si="8"/>
        <v>0</v>
      </c>
      <c r="I104" s="64">
        <f t="shared" si="8"/>
        <v>0</v>
      </c>
      <c r="J104" s="65">
        <f t="shared" si="8"/>
        <v>0</v>
      </c>
      <c r="K104" s="64">
        <f t="shared" si="8"/>
        <v>0</v>
      </c>
      <c r="L104" s="154"/>
    </row>
    <row customHeight="1" ht="11.25">
      <c r="A105" s="167"/>
      <c r="B105" s="12" t="s">
        <v>17</v>
      </c>
      <c r="C105" s="166">
        <v>0</v>
      </c>
      <c r="D105" s="168">
        <v>0</v>
      </c>
      <c r="E105" s="169">
        <v>0</v>
      </c>
      <c r="F105" s="166">
        <v>0</v>
      </c>
      <c r="G105" s="169">
        <v>0</v>
      </c>
      <c r="H105" s="166">
        <v>0</v>
      </c>
      <c r="I105" s="169">
        <v>0</v>
      </c>
      <c r="J105" s="166">
        <v>0</v>
      </c>
      <c r="K105" s="169">
        <v>0</v>
      </c>
      <c r="L105" s="154"/>
    </row>
    <row customHeight="1" ht="11.25">
      <c r="A106" s="170"/>
      <c r="B106" s="13" t="s">
        <v>17</v>
      </c>
      <c r="C106" s="171"/>
      <c r="D106" s="172"/>
      <c r="E106" s="173"/>
      <c r="F106" s="171"/>
      <c r="G106" s="173"/>
      <c r="H106" s="171"/>
      <c r="I106" s="173"/>
      <c r="J106" s="171"/>
      <c r="K106" s="173"/>
      <c r="L106" s="154"/>
    </row>
    <row customHeight="1" ht="11.25">
      <c r="A107" s="130" t="s">
        <v>42</v>
      </c>
      <c r="B107" s="35" t="s">
        <v>17</v>
      </c>
      <c r="C107" s="165">
        <v>0</v>
      </c>
      <c r="D107" s="175">
        <v>0</v>
      </c>
      <c r="E107" s="164">
        <v>0</v>
      </c>
      <c r="F107" s="165">
        <v>0</v>
      </c>
      <c r="G107" s="164">
        <v>0</v>
      </c>
      <c r="H107" s="165">
        <v>0</v>
      </c>
      <c r="I107" s="164">
        <v>0</v>
      </c>
      <c r="J107" s="165">
        <v>0</v>
      </c>
      <c r="K107" s="164">
        <v>0</v>
      </c>
      <c r="L107" s="154"/>
    </row>
    <row customHeight="1" ht="19.5">
      <c r="A108" s="29" t="s">
        <v>27</v>
      </c>
      <c r="B108" s="11" t="s">
        <v>23</v>
      </c>
      <c r="C108" s="166">
        <v>0</v>
      </c>
      <c r="D108" s="63">
        <f t="shared" si="1"/>
        <v>0</v>
      </c>
      <c r="E108" s="64">
        <f t="shared" si="1"/>
        <v>0</v>
      </c>
      <c r="F108" s="65">
        <f t="shared" si="1"/>
        <v>0</v>
      </c>
      <c r="G108" s="64">
        <f t="shared" si="2"/>
        <v>0</v>
      </c>
      <c r="H108" s="65">
        <f t="shared" si="2"/>
        <v>0</v>
      </c>
      <c r="I108" s="64">
        <f t="shared" si="2"/>
        <v>0</v>
      </c>
      <c r="J108" s="65">
        <f t="shared" si="2"/>
        <v>0</v>
      </c>
      <c r="K108" s="64">
        <f t="shared" si="2"/>
        <v>0</v>
      </c>
      <c r="L108" s="154"/>
    </row>
    <row customHeight="1" ht="11.25">
      <c r="A109" s="16" t="s">
        <v>28</v>
      </c>
      <c r="B109" s="11" t="s">
        <v>17</v>
      </c>
      <c r="C109" s="65">
        <f t="shared" si="8"/>
        <v>0</v>
      </c>
      <c r="D109" s="63">
        <f t="shared" si="8"/>
        <v>0</v>
      </c>
      <c r="E109" s="64">
        <f t="shared" si="8"/>
        <v>0</v>
      </c>
      <c r="F109" s="65">
        <f t="shared" si="8"/>
        <v>0</v>
      </c>
      <c r="G109" s="64">
        <f t="shared" si="8"/>
        <v>0</v>
      </c>
      <c r="H109" s="65">
        <f t="shared" si="8"/>
        <v>0</v>
      </c>
      <c r="I109" s="64">
        <f t="shared" si="8"/>
        <v>0</v>
      </c>
      <c r="J109" s="65">
        <f t="shared" si="8"/>
        <v>0</v>
      </c>
      <c r="K109" s="64">
        <f t="shared" si="8"/>
        <v>0</v>
      </c>
      <c r="L109" s="154"/>
    </row>
    <row customHeight="1" ht="11.25">
      <c r="A110" s="167"/>
      <c r="B110" s="12" t="s">
        <v>17</v>
      </c>
      <c r="C110" s="166">
        <v>0</v>
      </c>
      <c r="D110" s="168">
        <v>0</v>
      </c>
      <c r="E110" s="169">
        <v>0</v>
      </c>
      <c r="F110" s="166">
        <v>0</v>
      </c>
      <c r="G110" s="169">
        <v>0</v>
      </c>
      <c r="H110" s="166">
        <v>0</v>
      </c>
      <c r="I110" s="169">
        <v>0</v>
      </c>
      <c r="J110" s="166">
        <v>0</v>
      </c>
      <c r="K110" s="169">
        <v>0</v>
      </c>
      <c r="L110" s="154"/>
    </row>
    <row customHeight="1" ht="11.25">
      <c r="A111" s="170"/>
      <c r="B111" s="13" t="s">
        <v>17</v>
      </c>
      <c r="C111" s="171"/>
      <c r="D111" s="172"/>
      <c r="E111" s="173"/>
      <c r="F111" s="171"/>
      <c r="G111" s="173"/>
      <c r="H111" s="171"/>
      <c r="I111" s="173"/>
      <c r="J111" s="171"/>
      <c r="K111" s="173"/>
      <c r="L111" s="154"/>
    </row>
    <row customHeight="1" ht="11.25">
      <c r="A112" s="130" t="s">
        <v>43</v>
      </c>
      <c r="B112" s="35" t="s">
        <v>17</v>
      </c>
      <c r="C112" s="165">
        <v>0</v>
      </c>
      <c r="D112" s="175">
        <v>0</v>
      </c>
      <c r="E112" s="164">
        <v>0</v>
      </c>
      <c r="F112" s="165">
        <v>0</v>
      </c>
      <c r="G112" s="164">
        <v>0</v>
      </c>
      <c r="H112" s="165">
        <v>0</v>
      </c>
      <c r="I112" s="164">
        <v>0</v>
      </c>
      <c r="J112" s="165">
        <v>0</v>
      </c>
      <c r="K112" s="164">
        <v>0</v>
      </c>
      <c r="L112" s="154"/>
    </row>
    <row customHeight="1" ht="19.5">
      <c r="A113" s="29" t="s">
        <v>27</v>
      </c>
      <c r="B113" s="11" t="s">
        <v>23</v>
      </c>
      <c r="C113" s="166">
        <v>0</v>
      </c>
      <c r="D113" s="63">
        <f t="shared" si="1"/>
        <v>0</v>
      </c>
      <c r="E113" s="64">
        <f t="shared" si="1"/>
        <v>0</v>
      </c>
      <c r="F113" s="65">
        <f t="shared" si="1"/>
        <v>0</v>
      </c>
      <c r="G113" s="64">
        <f t="shared" si="2"/>
        <v>0</v>
      </c>
      <c r="H113" s="65">
        <f t="shared" si="2"/>
        <v>0</v>
      </c>
      <c r="I113" s="64">
        <f t="shared" si="2"/>
        <v>0</v>
      </c>
      <c r="J113" s="65">
        <f t="shared" si="2"/>
        <v>0</v>
      </c>
      <c r="K113" s="64">
        <f t="shared" si="2"/>
        <v>0</v>
      </c>
      <c r="L113" s="154"/>
    </row>
    <row customHeight="1" ht="11.25">
      <c r="A114" s="16" t="s">
        <v>28</v>
      </c>
      <c r="B114" s="11" t="s">
        <v>17</v>
      </c>
      <c r="C114" s="65">
        <f t="shared" si="9"/>
        <v>0</v>
      </c>
      <c r="D114" s="63">
        <f t="shared" si="9"/>
        <v>0</v>
      </c>
      <c r="E114" s="64">
        <f t="shared" si="9"/>
        <v>0</v>
      </c>
      <c r="F114" s="65">
        <f t="shared" si="9"/>
        <v>0</v>
      </c>
      <c r="G114" s="64">
        <f t="shared" si="9"/>
        <v>0</v>
      </c>
      <c r="H114" s="65">
        <f t="shared" si="9"/>
        <v>0</v>
      </c>
      <c r="I114" s="64">
        <f t="shared" si="9"/>
        <v>0</v>
      </c>
      <c r="J114" s="65">
        <f t="shared" si="9"/>
        <v>0</v>
      </c>
      <c r="K114" s="64">
        <f t="shared" si="9"/>
        <v>0</v>
      </c>
      <c r="L114" s="154"/>
    </row>
    <row customHeight="1" ht="11.25">
      <c r="A115" s="167"/>
      <c r="B115" s="12" t="s">
        <v>17</v>
      </c>
      <c r="C115" s="166">
        <v>0</v>
      </c>
      <c r="D115" s="168">
        <v>0</v>
      </c>
      <c r="E115" s="169">
        <v>0</v>
      </c>
      <c r="F115" s="166">
        <v>0</v>
      </c>
      <c r="G115" s="169">
        <v>0</v>
      </c>
      <c r="H115" s="166">
        <v>0</v>
      </c>
      <c r="I115" s="169">
        <v>0</v>
      </c>
      <c r="J115" s="166">
        <v>0</v>
      </c>
      <c r="K115" s="169">
        <v>0</v>
      </c>
      <c r="L115" s="154"/>
    </row>
    <row customHeight="1" ht="11.25">
      <c r="A116" s="167"/>
      <c r="B116" s="12" t="s">
        <v>17</v>
      </c>
      <c r="C116" s="166"/>
      <c r="D116" s="168"/>
      <c r="E116" s="169"/>
      <c r="F116" s="166"/>
      <c r="G116" s="169"/>
      <c r="H116" s="166"/>
      <c r="I116" s="169"/>
      <c r="J116" s="166"/>
      <c r="K116" s="169"/>
      <c r="L116" s="154"/>
    </row>
    <row customHeight="1" ht="11.25">
      <c r="A117" s="167"/>
      <c r="B117" s="12" t="s">
        <v>17</v>
      </c>
      <c r="C117" s="166"/>
      <c r="D117" s="168"/>
      <c r="E117" s="169"/>
      <c r="F117" s="166"/>
      <c r="G117" s="169"/>
      <c r="H117" s="166"/>
      <c r="I117" s="169"/>
      <c r="J117" s="166"/>
      <c r="K117" s="169"/>
      <c r="L117" s="154"/>
    </row>
    <row customHeight="1" ht="11.25">
      <c r="A118" s="167"/>
      <c r="B118" s="12" t="s">
        <v>17</v>
      </c>
      <c r="C118" s="166"/>
      <c r="D118" s="168"/>
      <c r="E118" s="169"/>
      <c r="F118" s="166"/>
      <c r="G118" s="169"/>
      <c r="H118" s="166"/>
      <c r="I118" s="169"/>
      <c r="J118" s="166"/>
      <c r="K118" s="169"/>
      <c r="L118" s="154"/>
    </row>
    <row customHeight="1" ht="11.25">
      <c r="A119" s="170"/>
      <c r="B119" s="13" t="s">
        <v>17</v>
      </c>
      <c r="C119" s="171"/>
      <c r="D119" s="172"/>
      <c r="E119" s="173"/>
      <c r="F119" s="171"/>
      <c r="G119" s="173"/>
      <c r="H119" s="171"/>
      <c r="I119" s="173"/>
      <c r="J119" s="171"/>
      <c r="K119" s="173"/>
      <c r="L119" s="154"/>
    </row>
    <row customHeight="1" ht="11.25">
      <c r="A120" s="130" t="s">
        <v>44</v>
      </c>
      <c r="B120" s="35" t="s">
        <v>17</v>
      </c>
      <c r="C120" s="165">
        <v>0</v>
      </c>
      <c r="D120" s="175">
        <v>0</v>
      </c>
      <c r="E120" s="164">
        <v>0</v>
      </c>
      <c r="F120" s="165">
        <v>0</v>
      </c>
      <c r="G120" s="164">
        <v>0</v>
      </c>
      <c r="H120" s="165">
        <v>0</v>
      </c>
      <c r="I120" s="164">
        <v>0</v>
      </c>
      <c r="J120" s="165">
        <v>0</v>
      </c>
      <c r="K120" s="164">
        <v>0</v>
      </c>
      <c r="L120" s="154"/>
    </row>
    <row customHeight="1" ht="19.5">
      <c r="A121" s="29" t="s">
        <v>27</v>
      </c>
      <c r="B121" s="11" t="s">
        <v>23</v>
      </c>
      <c r="C121" s="166">
        <v>0</v>
      </c>
      <c r="D121" s="63">
        <f t="shared" si="1"/>
        <v>0</v>
      </c>
      <c r="E121" s="64">
        <f t="shared" si="1"/>
        <v>0</v>
      </c>
      <c r="F121" s="65">
        <f t="shared" si="1"/>
        <v>0</v>
      </c>
      <c r="G121" s="64">
        <f t="shared" si="2"/>
        <v>0</v>
      </c>
      <c r="H121" s="65">
        <f t="shared" si="2"/>
        <v>0</v>
      </c>
      <c r="I121" s="64">
        <f t="shared" si="2"/>
        <v>0</v>
      </c>
      <c r="J121" s="65">
        <f t="shared" si="2"/>
        <v>0</v>
      </c>
      <c r="K121" s="64">
        <f t="shared" si="2"/>
        <v>0</v>
      </c>
      <c r="L121" s="154"/>
    </row>
    <row customHeight="1" ht="11.25">
      <c r="A122" s="16" t="s">
        <v>28</v>
      </c>
      <c r="B122" s="11" t="s">
        <v>17</v>
      </c>
      <c r="C122" s="65">
        <f t="shared" si="9"/>
        <v>0</v>
      </c>
      <c r="D122" s="63">
        <f t="shared" si="9"/>
        <v>0</v>
      </c>
      <c r="E122" s="64">
        <f t="shared" si="9"/>
        <v>0</v>
      </c>
      <c r="F122" s="65">
        <f t="shared" si="9"/>
        <v>0</v>
      </c>
      <c r="G122" s="64">
        <f t="shared" si="9"/>
        <v>0</v>
      </c>
      <c r="H122" s="65">
        <f t="shared" si="9"/>
        <v>0</v>
      </c>
      <c r="I122" s="64">
        <f t="shared" si="9"/>
        <v>0</v>
      </c>
      <c r="J122" s="65">
        <f t="shared" si="9"/>
        <v>0</v>
      </c>
      <c r="K122" s="64">
        <f t="shared" si="9"/>
        <v>0</v>
      </c>
      <c r="L122" s="154"/>
    </row>
    <row customHeight="1" ht="11.25">
      <c r="A123" s="167"/>
      <c r="B123" s="12" t="s">
        <v>17</v>
      </c>
      <c r="C123" s="166">
        <v>0</v>
      </c>
      <c r="D123" s="168">
        <v>0</v>
      </c>
      <c r="E123" s="169">
        <v>0</v>
      </c>
      <c r="F123" s="166">
        <v>0</v>
      </c>
      <c r="G123" s="169">
        <v>0</v>
      </c>
      <c r="H123" s="166">
        <v>0</v>
      </c>
      <c r="I123" s="169">
        <v>0</v>
      </c>
      <c r="J123" s="166">
        <v>0</v>
      </c>
      <c r="K123" s="169">
        <v>0</v>
      </c>
      <c r="L123" s="154"/>
    </row>
    <row customHeight="1" ht="11.25">
      <c r="A124" s="167"/>
      <c r="B124" s="12" t="s">
        <v>17</v>
      </c>
      <c r="C124" s="166"/>
      <c r="D124" s="168"/>
      <c r="E124" s="169"/>
      <c r="F124" s="166"/>
      <c r="G124" s="169"/>
      <c r="H124" s="166"/>
      <c r="I124" s="169"/>
      <c r="J124" s="166"/>
      <c r="K124" s="169"/>
      <c r="L124" s="154"/>
    </row>
    <row customHeight="1" ht="11.25">
      <c r="A125" s="167"/>
      <c r="B125" s="12" t="s">
        <v>17</v>
      </c>
      <c r="C125" s="166"/>
      <c r="D125" s="168"/>
      <c r="E125" s="169"/>
      <c r="F125" s="166"/>
      <c r="G125" s="169"/>
      <c r="H125" s="166"/>
      <c r="I125" s="169"/>
      <c r="J125" s="166"/>
      <c r="K125" s="169"/>
      <c r="L125" s="154"/>
    </row>
    <row customHeight="1" ht="11.25">
      <c r="A126" s="167"/>
      <c r="B126" s="12" t="s">
        <v>17</v>
      </c>
      <c r="C126" s="166"/>
      <c r="D126" s="168"/>
      <c r="E126" s="169"/>
      <c r="F126" s="166"/>
      <c r="G126" s="169"/>
      <c r="H126" s="166"/>
      <c r="I126" s="169"/>
      <c r="J126" s="166"/>
      <c r="K126" s="169"/>
      <c r="L126" s="154"/>
    </row>
    <row customHeight="1" ht="11.25">
      <c r="A127" s="170"/>
      <c r="B127" s="13" t="s">
        <v>17</v>
      </c>
      <c r="C127" s="171"/>
      <c r="D127" s="172"/>
      <c r="E127" s="173"/>
      <c r="F127" s="171"/>
      <c r="G127" s="173"/>
      <c r="H127" s="171"/>
      <c r="I127" s="173"/>
      <c r="J127" s="171"/>
      <c r="K127" s="173"/>
      <c r="L127" s="154"/>
    </row>
    <row customHeight="1" ht="11.25">
      <c r="A128" s="130" t="s">
        <v>45</v>
      </c>
      <c r="B128" s="35" t="s">
        <v>17</v>
      </c>
      <c r="C128" s="165">
        <v>0</v>
      </c>
      <c r="D128" s="175">
        <v>0</v>
      </c>
      <c r="E128" s="164">
        <v>0</v>
      </c>
      <c r="F128" s="165">
        <v>0</v>
      </c>
      <c r="G128" s="164">
        <v>0</v>
      </c>
      <c r="H128" s="165">
        <v>0</v>
      </c>
      <c r="I128" s="164">
        <v>0</v>
      </c>
      <c r="J128" s="165">
        <v>0</v>
      </c>
      <c r="K128" s="164">
        <v>0</v>
      </c>
      <c r="L128" s="154"/>
    </row>
    <row customHeight="1" ht="19.5">
      <c r="A129" s="29" t="s">
        <v>27</v>
      </c>
      <c r="B129" s="11" t="s">
        <v>23</v>
      </c>
      <c r="C129" s="166">
        <v>0</v>
      </c>
      <c r="D129" s="63">
        <f t="shared" si="1"/>
        <v>0</v>
      </c>
      <c r="E129" s="64">
        <f t="shared" si="1"/>
        <v>0</v>
      </c>
      <c r="F129" s="65">
        <f t="shared" si="1"/>
        <v>0</v>
      </c>
      <c r="G129" s="64">
        <f t="shared" si="2"/>
        <v>0</v>
      </c>
      <c r="H129" s="65">
        <f t="shared" si="2"/>
        <v>0</v>
      </c>
      <c r="I129" s="64">
        <f t="shared" si="2"/>
        <v>0</v>
      </c>
      <c r="J129" s="65">
        <f t="shared" si="2"/>
        <v>0</v>
      </c>
      <c r="K129" s="64">
        <f t="shared" si="2"/>
        <v>0</v>
      </c>
      <c r="L129" s="154"/>
    </row>
    <row customHeight="1" ht="11.25">
      <c r="A130" s="16" t="s">
        <v>28</v>
      </c>
      <c r="B130" s="11" t="s">
        <v>17</v>
      </c>
      <c r="C130" s="65">
        <f t="shared" si="8"/>
        <v>0</v>
      </c>
      <c r="D130" s="63">
        <f t="shared" si="8"/>
        <v>0</v>
      </c>
      <c r="E130" s="64">
        <f t="shared" si="8"/>
        <v>0</v>
      </c>
      <c r="F130" s="65">
        <f t="shared" si="8"/>
        <v>0</v>
      </c>
      <c r="G130" s="64">
        <f t="shared" si="8"/>
        <v>0</v>
      </c>
      <c r="H130" s="65">
        <f t="shared" si="8"/>
        <v>0</v>
      </c>
      <c r="I130" s="64">
        <f t="shared" si="8"/>
        <v>0</v>
      </c>
      <c r="J130" s="65">
        <f t="shared" si="8"/>
        <v>0</v>
      </c>
      <c r="K130" s="64">
        <f t="shared" si="8"/>
        <v>0</v>
      </c>
      <c r="L130" s="154"/>
    </row>
    <row customHeight="1" ht="11.25">
      <c r="A131" s="167"/>
      <c r="B131" s="12" t="s">
        <v>17</v>
      </c>
      <c r="C131" s="166">
        <v>0</v>
      </c>
      <c r="D131" s="168">
        <v>0</v>
      </c>
      <c r="E131" s="169">
        <v>0</v>
      </c>
      <c r="F131" s="166">
        <v>0</v>
      </c>
      <c r="G131" s="169">
        <v>0</v>
      </c>
      <c r="H131" s="166">
        <v>0</v>
      </c>
      <c r="I131" s="169">
        <v>0</v>
      </c>
      <c r="J131" s="166">
        <v>0</v>
      </c>
      <c r="K131" s="169">
        <v>0</v>
      </c>
      <c r="L131" s="154"/>
    </row>
    <row customHeight="1" ht="11.25">
      <c r="A132" s="170"/>
      <c r="B132" s="13" t="s">
        <v>17</v>
      </c>
      <c r="C132" s="171"/>
      <c r="D132" s="172"/>
      <c r="E132" s="173"/>
      <c r="F132" s="171"/>
      <c r="G132" s="173"/>
      <c r="H132" s="171"/>
      <c r="I132" s="173"/>
      <c r="J132" s="171"/>
      <c r="K132" s="173"/>
      <c r="L132" s="154"/>
    </row>
    <row customHeight="1" ht="11.25">
      <c r="A133" s="130" t="s">
        <v>46</v>
      </c>
      <c r="B133" s="35" t="s">
        <v>17</v>
      </c>
      <c r="C133" s="165">
        <v>0</v>
      </c>
      <c r="D133" s="175">
        <v>0</v>
      </c>
      <c r="E133" s="164">
        <v>0</v>
      </c>
      <c r="F133" s="165">
        <v>0</v>
      </c>
      <c r="G133" s="164">
        <v>0</v>
      </c>
      <c r="H133" s="165">
        <v>0</v>
      </c>
      <c r="I133" s="164">
        <v>0</v>
      </c>
      <c r="J133" s="165">
        <v>0</v>
      </c>
      <c r="K133" s="164">
        <v>0</v>
      </c>
      <c r="L133" s="154"/>
    </row>
    <row customHeight="1" ht="19.5">
      <c r="A134" s="29" t="s">
        <v>27</v>
      </c>
      <c r="B134" s="11" t="s">
        <v>23</v>
      </c>
      <c r="C134" s="166">
        <v>0</v>
      </c>
      <c r="D134" s="63">
        <f t="shared" si="1"/>
        <v>0</v>
      </c>
      <c r="E134" s="64">
        <f t="shared" si="1"/>
        <v>0</v>
      </c>
      <c r="F134" s="65">
        <f t="shared" si="1"/>
        <v>0</v>
      </c>
      <c r="G134" s="64">
        <f t="shared" si="2"/>
        <v>0</v>
      </c>
      <c r="H134" s="65">
        <f t="shared" si="2"/>
        <v>0</v>
      </c>
      <c r="I134" s="64">
        <f t="shared" si="2"/>
        <v>0</v>
      </c>
      <c r="J134" s="65">
        <f t="shared" si="2"/>
        <v>0</v>
      </c>
      <c r="K134" s="64">
        <f t="shared" si="2"/>
        <v>0</v>
      </c>
      <c r="L134" s="154"/>
    </row>
    <row customHeight="1" ht="11.25">
      <c r="A135" s="16" t="s">
        <v>28</v>
      </c>
      <c r="B135" s="11" t="s">
        <v>17</v>
      </c>
      <c r="C135" s="65">
        <f t="shared" si="8"/>
        <v>0</v>
      </c>
      <c r="D135" s="63">
        <f t="shared" si="8"/>
        <v>0</v>
      </c>
      <c r="E135" s="64">
        <f t="shared" si="8"/>
        <v>0</v>
      </c>
      <c r="F135" s="65">
        <f t="shared" si="8"/>
        <v>0</v>
      </c>
      <c r="G135" s="64">
        <f t="shared" si="8"/>
        <v>0</v>
      </c>
      <c r="H135" s="65">
        <f t="shared" si="8"/>
        <v>0</v>
      </c>
      <c r="I135" s="64">
        <f t="shared" si="8"/>
        <v>0</v>
      </c>
      <c r="J135" s="65">
        <f t="shared" si="8"/>
        <v>0</v>
      </c>
      <c r="K135" s="64">
        <f t="shared" si="8"/>
        <v>0</v>
      </c>
      <c r="L135" s="154"/>
    </row>
    <row customHeight="1" ht="11.25">
      <c r="A136" s="167"/>
      <c r="B136" s="12" t="s">
        <v>17</v>
      </c>
      <c r="C136" s="166">
        <v>0</v>
      </c>
      <c r="D136" s="168">
        <v>0</v>
      </c>
      <c r="E136" s="169">
        <v>0</v>
      </c>
      <c r="F136" s="166">
        <v>0</v>
      </c>
      <c r="G136" s="169">
        <v>0</v>
      </c>
      <c r="H136" s="166">
        <v>0</v>
      </c>
      <c r="I136" s="169">
        <v>0</v>
      </c>
      <c r="J136" s="166">
        <v>0</v>
      </c>
      <c r="K136" s="169">
        <v>0</v>
      </c>
      <c r="L136" s="154"/>
    </row>
    <row customHeight="1" ht="11.25">
      <c r="A137" s="170"/>
      <c r="B137" s="13" t="s">
        <v>17</v>
      </c>
      <c r="C137" s="171"/>
      <c r="D137" s="172"/>
      <c r="E137" s="173"/>
      <c r="F137" s="171"/>
      <c r="G137" s="173"/>
      <c r="H137" s="171"/>
      <c r="I137" s="173"/>
      <c r="J137" s="171"/>
      <c r="K137" s="173"/>
      <c r="L137" s="154"/>
    </row>
    <row customHeight="1" ht="11.25">
      <c r="A138" s="130" t="s">
        <v>47</v>
      </c>
      <c r="B138" s="35" t="s">
        <v>17</v>
      </c>
      <c r="C138" s="165">
        <v>0</v>
      </c>
      <c r="D138" s="175">
        <v>0</v>
      </c>
      <c r="E138" s="164">
        <v>0</v>
      </c>
      <c r="F138" s="165">
        <v>0</v>
      </c>
      <c r="G138" s="164">
        <v>0</v>
      </c>
      <c r="H138" s="165">
        <v>0</v>
      </c>
      <c r="I138" s="164">
        <v>0</v>
      </c>
      <c r="J138" s="165">
        <v>0</v>
      </c>
      <c r="K138" s="164">
        <v>0</v>
      </c>
      <c r="L138" s="154"/>
    </row>
    <row customHeight="1" ht="19.5">
      <c r="A139" s="29" t="s">
        <v>27</v>
      </c>
      <c r="B139" s="11" t="s">
        <v>23</v>
      </c>
      <c r="C139" s="166">
        <v>0</v>
      </c>
      <c r="D139" s="63">
        <f t="shared" si="1"/>
        <v>0</v>
      </c>
      <c r="E139" s="64">
        <f t="shared" si="1"/>
        <v>0</v>
      </c>
      <c r="F139" s="65">
        <f t="shared" si="1"/>
        <v>0</v>
      </c>
      <c r="G139" s="64">
        <f t="shared" si="2"/>
        <v>0</v>
      </c>
      <c r="H139" s="65">
        <f t="shared" si="2"/>
        <v>0</v>
      </c>
      <c r="I139" s="64">
        <f t="shared" si="2"/>
        <v>0</v>
      </c>
      <c r="J139" s="65">
        <f t="shared" si="2"/>
        <v>0</v>
      </c>
      <c r="K139" s="64">
        <f t="shared" si="2"/>
        <v>0</v>
      </c>
      <c r="L139" s="154"/>
    </row>
    <row customHeight="1" ht="11.25">
      <c r="A140" s="16" t="s">
        <v>28</v>
      </c>
      <c r="B140" s="11" t="s">
        <v>17</v>
      </c>
      <c r="C140" s="65">
        <f t="shared" si="8"/>
        <v>0</v>
      </c>
      <c r="D140" s="63">
        <f t="shared" si="8"/>
        <v>0</v>
      </c>
      <c r="E140" s="64">
        <f t="shared" si="8"/>
        <v>0</v>
      </c>
      <c r="F140" s="65">
        <f t="shared" si="8"/>
        <v>0</v>
      </c>
      <c r="G140" s="64">
        <f t="shared" si="8"/>
        <v>0</v>
      </c>
      <c r="H140" s="65">
        <f t="shared" si="8"/>
        <v>0</v>
      </c>
      <c r="I140" s="64">
        <f t="shared" si="8"/>
        <v>0</v>
      </c>
      <c r="J140" s="65">
        <f t="shared" si="8"/>
        <v>0</v>
      </c>
      <c r="K140" s="64">
        <f t="shared" si="8"/>
        <v>0</v>
      </c>
      <c r="L140" s="154"/>
    </row>
    <row customHeight="1" ht="11.25">
      <c r="A141" s="167"/>
      <c r="B141" s="12" t="s">
        <v>17</v>
      </c>
      <c r="C141" s="166">
        <v>0</v>
      </c>
      <c r="D141" s="168">
        <v>0</v>
      </c>
      <c r="E141" s="169">
        <v>0</v>
      </c>
      <c r="F141" s="166">
        <v>0</v>
      </c>
      <c r="G141" s="169">
        <v>0</v>
      </c>
      <c r="H141" s="166">
        <v>0</v>
      </c>
      <c r="I141" s="169">
        <v>0</v>
      </c>
      <c r="J141" s="166">
        <v>0</v>
      </c>
      <c r="K141" s="169">
        <v>0</v>
      </c>
      <c r="L141" s="154"/>
    </row>
    <row customHeight="1" ht="11.25">
      <c r="A142" s="170"/>
      <c r="B142" s="13" t="s">
        <v>17</v>
      </c>
      <c r="C142" s="171"/>
      <c r="D142" s="172"/>
      <c r="E142" s="173"/>
      <c r="F142" s="171"/>
      <c r="G142" s="173"/>
      <c r="H142" s="171"/>
      <c r="I142" s="173"/>
      <c r="J142" s="171"/>
      <c r="K142" s="173"/>
      <c r="L142" s="154"/>
    </row>
    <row customHeight="1" ht="11.25">
      <c r="A143" s="130" t="s">
        <v>48</v>
      </c>
      <c r="B143" s="35" t="s">
        <v>17</v>
      </c>
      <c r="C143" s="165">
        <v>0</v>
      </c>
      <c r="D143" s="175">
        <v>0</v>
      </c>
      <c r="E143" s="164">
        <v>0</v>
      </c>
      <c r="F143" s="165">
        <v>0</v>
      </c>
      <c r="G143" s="164">
        <v>0</v>
      </c>
      <c r="H143" s="165">
        <v>0</v>
      </c>
      <c r="I143" s="164">
        <v>0</v>
      </c>
      <c r="J143" s="165">
        <v>0</v>
      </c>
      <c r="K143" s="164">
        <v>0</v>
      </c>
      <c r="L143" s="154"/>
    </row>
    <row customHeight="1" ht="19.5">
      <c r="A144" s="29" t="s">
        <v>27</v>
      </c>
      <c r="B144" s="11" t="s">
        <v>23</v>
      </c>
      <c r="C144" s="166">
        <v>0</v>
      </c>
      <c r="D144" s="63">
        <f t="shared" si="1"/>
        <v>0</v>
      </c>
      <c r="E144" s="64">
        <f t="shared" si="1"/>
        <v>0</v>
      </c>
      <c r="F144" s="65">
        <f t="shared" si="1"/>
        <v>0</v>
      </c>
      <c r="G144" s="64">
        <f t="shared" si="2"/>
        <v>0</v>
      </c>
      <c r="H144" s="65">
        <f t="shared" si="2"/>
        <v>0</v>
      </c>
      <c r="I144" s="64">
        <f t="shared" si="2"/>
        <v>0</v>
      </c>
      <c r="J144" s="65">
        <f t="shared" si="2"/>
        <v>0</v>
      </c>
      <c r="K144" s="64">
        <f t="shared" si="2"/>
        <v>0</v>
      </c>
      <c r="L144" s="154"/>
    </row>
    <row customHeight="1" ht="11.25">
      <c r="A145" s="16" t="s">
        <v>28</v>
      </c>
      <c r="B145" s="11" t="s">
        <v>17</v>
      </c>
      <c r="C145" s="65">
        <f t="shared" si="8"/>
        <v>0</v>
      </c>
      <c r="D145" s="63">
        <f t="shared" si="8"/>
        <v>0</v>
      </c>
      <c r="E145" s="64">
        <f t="shared" si="8"/>
        <v>0</v>
      </c>
      <c r="F145" s="65">
        <f t="shared" si="8"/>
        <v>0</v>
      </c>
      <c r="G145" s="64">
        <f t="shared" si="8"/>
        <v>0</v>
      </c>
      <c r="H145" s="65">
        <f t="shared" si="8"/>
        <v>0</v>
      </c>
      <c r="I145" s="64">
        <f t="shared" si="8"/>
        <v>0</v>
      </c>
      <c r="J145" s="65">
        <f t="shared" si="8"/>
        <v>0</v>
      </c>
      <c r="K145" s="64">
        <f t="shared" si="8"/>
        <v>0</v>
      </c>
      <c r="L145" s="154"/>
    </row>
    <row customHeight="1" ht="11.25">
      <c r="A146" s="167"/>
      <c r="B146" s="12" t="s">
        <v>17</v>
      </c>
      <c r="C146" s="166">
        <v>0</v>
      </c>
      <c r="D146" s="168">
        <v>0</v>
      </c>
      <c r="E146" s="169">
        <v>0</v>
      </c>
      <c r="F146" s="166">
        <v>0</v>
      </c>
      <c r="G146" s="169">
        <v>0</v>
      </c>
      <c r="H146" s="166">
        <v>0</v>
      </c>
      <c r="I146" s="169">
        <v>0</v>
      </c>
      <c r="J146" s="166">
        <v>0</v>
      </c>
      <c r="K146" s="169">
        <v>0</v>
      </c>
      <c r="L146" s="154"/>
    </row>
    <row customHeight="1" ht="11.25">
      <c r="A147" s="170"/>
      <c r="B147" s="13" t="s">
        <v>17</v>
      </c>
      <c r="C147" s="171"/>
      <c r="D147" s="172"/>
      <c r="E147" s="173"/>
      <c r="F147" s="171"/>
      <c r="G147" s="173"/>
      <c r="H147" s="171"/>
      <c r="I147" s="173"/>
      <c r="J147" s="171"/>
      <c r="K147" s="173"/>
      <c r="L147" s="154"/>
    </row>
    <row customHeight="1" ht="11.25">
      <c r="A148" s="130" t="s">
        <v>49</v>
      </c>
      <c r="B148" s="35" t="s">
        <v>17</v>
      </c>
      <c r="C148" s="165">
        <v>0</v>
      </c>
      <c r="D148" s="175">
        <v>0</v>
      </c>
      <c r="E148" s="164">
        <v>0</v>
      </c>
      <c r="F148" s="165">
        <v>0</v>
      </c>
      <c r="G148" s="164">
        <v>0</v>
      </c>
      <c r="H148" s="165">
        <v>0</v>
      </c>
      <c r="I148" s="164">
        <v>0</v>
      </c>
      <c r="J148" s="165">
        <v>0</v>
      </c>
      <c r="K148" s="164">
        <v>0</v>
      </c>
      <c r="L148" s="154"/>
    </row>
    <row customHeight="1" ht="19.5">
      <c r="A149" s="29" t="s">
        <v>27</v>
      </c>
      <c r="B149" s="11" t="s">
        <v>23</v>
      </c>
      <c r="C149" s="166">
        <v>0</v>
      </c>
      <c r="D149" s="63">
        <f t="shared" si="1"/>
        <v>0</v>
      </c>
      <c r="E149" s="64">
        <f t="shared" si="1"/>
        <v>0</v>
      </c>
      <c r="F149" s="65">
        <f t="shared" si="1"/>
        <v>0</v>
      </c>
      <c r="G149" s="64">
        <f t="shared" si="2"/>
        <v>0</v>
      </c>
      <c r="H149" s="65">
        <f t="shared" si="2"/>
        <v>0</v>
      </c>
      <c r="I149" s="64">
        <f t="shared" si="2"/>
        <v>0</v>
      </c>
      <c r="J149" s="65">
        <f t="shared" si="2"/>
        <v>0</v>
      </c>
      <c r="K149" s="64">
        <f t="shared" si="2"/>
        <v>0</v>
      </c>
      <c r="L149" s="154"/>
    </row>
    <row customHeight="1" ht="11.25">
      <c r="A150" s="16" t="s">
        <v>28</v>
      </c>
      <c r="B150" s="11" t="s">
        <v>17</v>
      </c>
      <c r="C150" s="65">
        <f t="shared" si="8"/>
        <v>0</v>
      </c>
      <c r="D150" s="63">
        <f t="shared" si="8"/>
        <v>0</v>
      </c>
      <c r="E150" s="64">
        <f t="shared" si="8"/>
        <v>0</v>
      </c>
      <c r="F150" s="65">
        <f t="shared" si="8"/>
        <v>0</v>
      </c>
      <c r="G150" s="64">
        <f t="shared" si="8"/>
        <v>0</v>
      </c>
      <c r="H150" s="65">
        <f t="shared" si="8"/>
        <v>0</v>
      </c>
      <c r="I150" s="64">
        <f t="shared" si="8"/>
        <v>0</v>
      </c>
      <c r="J150" s="65">
        <f t="shared" si="8"/>
        <v>0</v>
      </c>
      <c r="K150" s="64">
        <f t="shared" si="8"/>
        <v>0</v>
      </c>
      <c r="L150" s="154"/>
    </row>
    <row customHeight="1" ht="11.25">
      <c r="A151" s="167"/>
      <c r="B151" s="12" t="s">
        <v>17</v>
      </c>
      <c r="C151" s="166">
        <v>0</v>
      </c>
      <c r="D151" s="168">
        <v>0</v>
      </c>
      <c r="E151" s="169">
        <v>0</v>
      </c>
      <c r="F151" s="166">
        <v>0</v>
      </c>
      <c r="G151" s="169">
        <v>0</v>
      </c>
      <c r="H151" s="166">
        <v>0</v>
      </c>
      <c r="I151" s="169">
        <v>0</v>
      </c>
      <c r="J151" s="166">
        <v>0</v>
      </c>
      <c r="K151" s="169">
        <v>0</v>
      </c>
      <c r="L151" s="154"/>
    </row>
    <row customHeight="1" ht="11.25">
      <c r="A152" s="170"/>
      <c r="B152" s="13" t="s">
        <v>17</v>
      </c>
      <c r="C152" s="171"/>
      <c r="D152" s="172"/>
      <c r="E152" s="173"/>
      <c r="F152" s="171"/>
      <c r="G152" s="173"/>
      <c r="H152" s="171"/>
      <c r="I152" s="173"/>
      <c r="J152" s="171"/>
      <c r="K152" s="173"/>
      <c r="L152" s="154"/>
    </row>
    <row customHeight="1" ht="11.25">
      <c r="A153" s="130" t="s">
        <v>50</v>
      </c>
      <c r="B153" s="35" t="s">
        <v>17</v>
      </c>
      <c r="C153" s="165">
        <v>32198</v>
      </c>
      <c r="D153" s="175">
        <v>0</v>
      </c>
      <c r="E153" s="164">
        <v>0</v>
      </c>
      <c r="F153" s="165">
        <v>0</v>
      </c>
      <c r="G153" s="164">
        <v>0</v>
      </c>
      <c r="H153" s="165">
        <v>0</v>
      </c>
      <c r="I153" s="164">
        <v>0</v>
      </c>
      <c r="J153" s="165">
        <v>0</v>
      </c>
      <c r="K153" s="164">
        <v>0</v>
      </c>
      <c r="L153" s="154"/>
    </row>
    <row customHeight="1" ht="19.5">
      <c r="A154" s="29" t="s">
        <v>27</v>
      </c>
      <c r="B154" s="11" t="s">
        <v>23</v>
      </c>
      <c r="C154" s="166">
        <v>20.14</v>
      </c>
      <c r="D154" s="63">
        <f t="shared" si="1"/>
        <v>0</v>
      </c>
      <c r="E154" s="64">
        <f t="shared" si="1"/>
        <v>0</v>
      </c>
      <c r="F154" s="65">
        <f t="shared" si="1"/>
        <v>0</v>
      </c>
      <c r="G154" s="64">
        <f t="shared" si="2"/>
        <v>0</v>
      </c>
      <c r="H154" s="65">
        <f t="shared" si="2"/>
        <v>0</v>
      </c>
      <c r="I154" s="64">
        <f t="shared" si="2"/>
        <v>0</v>
      </c>
      <c r="J154" s="65">
        <f t="shared" si="2"/>
        <v>0</v>
      </c>
      <c r="K154" s="64">
        <f t="shared" si="2"/>
        <v>0</v>
      </c>
      <c r="L154" s="154"/>
    </row>
    <row customHeight="1" ht="11.25">
      <c r="A155" s="16" t="s">
        <v>28</v>
      </c>
      <c r="B155" s="11" t="s">
        <v>17</v>
      </c>
      <c r="C155" s="65">
        <f t="shared" si="8"/>
        <v>32198</v>
      </c>
      <c r="D155" s="63">
        <f t="shared" si="8"/>
        <v>0</v>
      </c>
      <c r="E155" s="64">
        <f t="shared" si="8"/>
        <v>0</v>
      </c>
      <c r="F155" s="65">
        <f t="shared" si="8"/>
        <v>0</v>
      </c>
      <c r="G155" s="64">
        <f t="shared" si="8"/>
        <v>0</v>
      </c>
      <c r="H155" s="65">
        <f t="shared" si="8"/>
        <v>0</v>
      </c>
      <c r="I155" s="64">
        <f t="shared" si="8"/>
        <v>0</v>
      </c>
      <c r="J155" s="65">
        <f t="shared" si="8"/>
        <v>0</v>
      </c>
      <c r="K155" s="64">
        <f t="shared" si="8"/>
        <v>0</v>
      </c>
      <c r="L155" s="154"/>
    </row>
    <row customHeight="1" ht="11.25">
      <c r="A156" s="167" t="s">
        <v>51</v>
      </c>
      <c r="B156" s="12" t="s">
        <v>17</v>
      </c>
      <c r="C156" s="166">
        <v>32198</v>
      </c>
      <c r="D156" s="168">
        <v>0</v>
      </c>
      <c r="E156" s="169">
        <v>0</v>
      </c>
      <c r="F156" s="166">
        <v>0</v>
      </c>
      <c r="G156" s="169">
        <v>0</v>
      </c>
      <c r="H156" s="166">
        <v>0</v>
      </c>
      <c r="I156" s="169">
        <v>0</v>
      </c>
      <c r="J156" s="166">
        <v>0</v>
      </c>
      <c r="K156" s="169">
        <v>0</v>
      </c>
      <c r="L156" s="154"/>
    </row>
    <row customHeight="1" ht="11.25">
      <c r="A157" s="170"/>
      <c r="B157" s="13" t="s">
        <v>17</v>
      </c>
      <c r="C157" s="171"/>
      <c r="D157" s="172"/>
      <c r="E157" s="173"/>
      <c r="F157" s="171"/>
      <c r="G157" s="173"/>
      <c r="H157" s="171"/>
      <c r="I157" s="173"/>
      <c r="J157" s="171"/>
      <c r="K157" s="173"/>
      <c r="L157" s="154"/>
    </row>
    <row customHeight="1" ht="11.25">
      <c r="A158" s="130" t="s">
        <v>52</v>
      </c>
      <c r="B158" s="35" t="s">
        <v>17</v>
      </c>
      <c r="C158" s="165">
        <v>0</v>
      </c>
      <c r="D158" s="175">
        <v>0</v>
      </c>
      <c r="E158" s="164">
        <v>0</v>
      </c>
      <c r="F158" s="165">
        <v>0</v>
      </c>
      <c r="G158" s="164">
        <v>0</v>
      </c>
      <c r="H158" s="165">
        <v>0</v>
      </c>
      <c r="I158" s="164">
        <v>0</v>
      </c>
      <c r="J158" s="165">
        <v>0</v>
      </c>
      <c r="K158" s="164">
        <v>0</v>
      </c>
      <c r="L158" s="154"/>
    </row>
    <row customHeight="1" ht="19.5">
      <c r="A159" s="29" t="s">
        <v>27</v>
      </c>
      <c r="B159" s="11" t="s">
        <v>23</v>
      </c>
      <c r="C159" s="166">
        <v>0</v>
      </c>
      <c r="D159" s="63">
        <f t="shared" si="1"/>
        <v>0</v>
      </c>
      <c r="E159" s="64">
        <f t="shared" si="1"/>
        <v>0</v>
      </c>
      <c r="F159" s="65">
        <f t="shared" si="1"/>
        <v>0</v>
      </c>
      <c r="G159" s="64">
        <f t="shared" si="2"/>
        <v>0</v>
      </c>
      <c r="H159" s="65">
        <f t="shared" si="2"/>
        <v>0</v>
      </c>
      <c r="I159" s="64">
        <f t="shared" si="2"/>
        <v>0</v>
      </c>
      <c r="J159" s="65">
        <f t="shared" si="2"/>
        <v>0</v>
      </c>
      <c r="K159" s="64">
        <f t="shared" si="2"/>
        <v>0</v>
      </c>
      <c r="L159" s="154"/>
    </row>
    <row customHeight="1" ht="11.25">
      <c r="A160" s="16" t="s">
        <v>28</v>
      </c>
      <c r="B160" s="11" t="s">
        <v>17</v>
      </c>
      <c r="C160" s="65">
        <f t="shared" si="8"/>
        <v>0</v>
      </c>
      <c r="D160" s="63">
        <f t="shared" si="8"/>
        <v>0</v>
      </c>
      <c r="E160" s="64">
        <f t="shared" si="8"/>
        <v>0</v>
      </c>
      <c r="F160" s="65">
        <f t="shared" si="8"/>
        <v>0</v>
      </c>
      <c r="G160" s="64">
        <f t="shared" si="8"/>
        <v>0</v>
      </c>
      <c r="H160" s="65">
        <f t="shared" si="8"/>
        <v>0</v>
      </c>
      <c r="I160" s="64">
        <f t="shared" si="8"/>
        <v>0</v>
      </c>
      <c r="J160" s="65">
        <f t="shared" si="8"/>
        <v>0</v>
      </c>
      <c r="K160" s="64">
        <f t="shared" si="8"/>
        <v>0</v>
      </c>
      <c r="L160" s="154"/>
    </row>
    <row customHeight="1" ht="11.25">
      <c r="A161" s="167"/>
      <c r="B161" s="12" t="s">
        <v>17</v>
      </c>
      <c r="C161" s="166">
        <v>0</v>
      </c>
      <c r="D161" s="168">
        <v>0</v>
      </c>
      <c r="E161" s="169">
        <v>0</v>
      </c>
      <c r="F161" s="166">
        <v>0</v>
      </c>
      <c r="G161" s="169">
        <v>0</v>
      </c>
      <c r="H161" s="166">
        <v>0</v>
      </c>
      <c r="I161" s="169">
        <v>0</v>
      </c>
      <c r="J161" s="166">
        <v>0</v>
      </c>
      <c r="K161" s="169">
        <v>0</v>
      </c>
      <c r="L161" s="154"/>
    </row>
    <row customHeight="1" ht="11.25">
      <c r="A162" s="170"/>
      <c r="B162" s="13" t="s">
        <v>17</v>
      </c>
      <c r="C162" s="171"/>
      <c r="D162" s="172"/>
      <c r="E162" s="173"/>
      <c r="F162" s="171"/>
      <c r="G162" s="173"/>
      <c r="H162" s="171"/>
      <c r="I162" s="173"/>
      <c r="J162" s="171"/>
      <c r="K162" s="173"/>
      <c r="L162" s="154"/>
    </row>
    <row customHeight="1" ht="11.25">
      <c r="A163" s="130" t="s">
        <v>53</v>
      </c>
      <c r="B163" s="35" t="s">
        <v>17</v>
      </c>
      <c r="C163" s="165">
        <v>0</v>
      </c>
      <c r="D163" s="175">
        <v>0</v>
      </c>
      <c r="E163" s="164">
        <v>0</v>
      </c>
      <c r="F163" s="165">
        <v>0</v>
      </c>
      <c r="G163" s="164">
        <v>0</v>
      </c>
      <c r="H163" s="165">
        <v>0</v>
      </c>
      <c r="I163" s="164">
        <v>0</v>
      </c>
      <c r="J163" s="165">
        <v>0</v>
      </c>
      <c r="K163" s="164">
        <v>0</v>
      </c>
      <c r="L163" s="154"/>
    </row>
    <row customHeight="1" ht="19.5">
      <c r="A164" s="29" t="s">
        <v>27</v>
      </c>
      <c r="B164" s="11" t="s">
        <v>23</v>
      </c>
      <c r="C164" s="166">
        <v>0</v>
      </c>
      <c r="D164" s="63">
        <f t="shared" si="1"/>
        <v>0</v>
      </c>
      <c r="E164" s="64">
        <f t="shared" si="1"/>
        <v>0</v>
      </c>
      <c r="F164" s="65">
        <f t="shared" si="1"/>
        <v>0</v>
      </c>
      <c r="G164" s="64">
        <f t="shared" si="2"/>
        <v>0</v>
      </c>
      <c r="H164" s="65">
        <f t="shared" si="2"/>
        <v>0</v>
      </c>
      <c r="I164" s="64">
        <f t="shared" si="2"/>
        <v>0</v>
      </c>
      <c r="J164" s="65">
        <f t="shared" si="2"/>
        <v>0</v>
      </c>
      <c r="K164" s="64">
        <f t="shared" si="2"/>
        <v>0</v>
      </c>
      <c r="L164" s="154"/>
    </row>
    <row customHeight="1" ht="11.25">
      <c r="A165" s="16" t="s">
        <v>28</v>
      </c>
      <c r="B165" s="11" t="s">
        <v>17</v>
      </c>
      <c r="C165" s="65">
        <f t="shared" si="8"/>
        <v>0</v>
      </c>
      <c r="D165" s="63">
        <f t="shared" si="8"/>
        <v>0</v>
      </c>
      <c r="E165" s="64">
        <f t="shared" si="8"/>
        <v>0</v>
      </c>
      <c r="F165" s="65">
        <f t="shared" si="8"/>
        <v>0</v>
      </c>
      <c r="G165" s="64">
        <f t="shared" si="8"/>
        <v>0</v>
      </c>
      <c r="H165" s="65">
        <f t="shared" si="8"/>
        <v>0</v>
      </c>
      <c r="I165" s="64">
        <f t="shared" si="8"/>
        <v>0</v>
      </c>
      <c r="J165" s="65">
        <f t="shared" si="8"/>
        <v>0</v>
      </c>
      <c r="K165" s="64">
        <f t="shared" si="8"/>
        <v>0</v>
      </c>
      <c r="L165" s="154"/>
    </row>
    <row customHeight="1" ht="11.25">
      <c r="A166" s="167"/>
      <c r="B166" s="12" t="s">
        <v>17</v>
      </c>
      <c r="C166" s="166">
        <v>0</v>
      </c>
      <c r="D166" s="168">
        <v>0</v>
      </c>
      <c r="E166" s="169">
        <v>0</v>
      </c>
      <c r="F166" s="166">
        <v>0</v>
      </c>
      <c r="G166" s="169">
        <v>0</v>
      </c>
      <c r="H166" s="166">
        <v>0</v>
      </c>
      <c r="I166" s="169">
        <v>0</v>
      </c>
      <c r="J166" s="166">
        <v>0</v>
      </c>
      <c r="K166" s="169">
        <v>0</v>
      </c>
      <c r="L166" s="154"/>
    </row>
    <row customHeight="1" ht="11.25">
      <c r="A167" s="170"/>
      <c r="B167" s="13" t="s">
        <v>17</v>
      </c>
      <c r="C167" s="171"/>
      <c r="D167" s="172"/>
      <c r="E167" s="173"/>
      <c r="F167" s="171"/>
      <c r="G167" s="173"/>
      <c r="H167" s="171"/>
      <c r="I167" s="173"/>
      <c r="J167" s="171"/>
      <c r="K167" s="173"/>
      <c r="L167" s="154"/>
    </row>
    <row customHeight="1" ht="11.25">
      <c r="A168" s="130" t="s">
        <v>54</v>
      </c>
      <c r="B168" s="35" t="s">
        <v>17</v>
      </c>
      <c r="C168" s="124">
        <v>3473</v>
      </c>
      <c r="D168" s="124">
        <v>4943</v>
      </c>
      <c r="E168" s="164">
        <v>4196.7</v>
      </c>
      <c r="F168" s="165">
        <v>100</v>
      </c>
      <c r="G168" s="164">
        <v>120</v>
      </c>
      <c r="H168" s="165">
        <v>130</v>
      </c>
      <c r="I168" s="164">
        <v>160</v>
      </c>
      <c r="J168" s="165">
        <v>170</v>
      </c>
      <c r="K168" s="164">
        <v>220</v>
      </c>
      <c r="L168" s="154"/>
    </row>
    <row customHeight="1" ht="19.5">
      <c r="A169" s="29" t="s">
        <v>27</v>
      </c>
      <c r="B169" s="11" t="s">
        <v>23</v>
      </c>
      <c r="C169" s="166">
        <v>0</v>
      </c>
      <c r="D169" s="63">
        <f t="shared" si="1"/>
        <v>129.035828522009</v>
      </c>
      <c r="E169" s="64">
        <f t="shared" si="1"/>
        <v>79.2734654047741</v>
      </c>
      <c r="F169" s="65">
        <f t="shared" si="1"/>
        <v>2.24794773611431</v>
      </c>
      <c r="G169" s="64">
        <f t="shared" si="2"/>
        <v>2.70775522759224</v>
      </c>
      <c r="H169" s="65">
        <f t="shared" si="2"/>
        <v>123.574144486692</v>
      </c>
      <c r="I169" s="64">
        <f t="shared" si="2"/>
        <v>126.86330478909</v>
      </c>
      <c r="J169" s="65">
        <f t="shared" si="2"/>
        <v>122.44309997119</v>
      </c>
      <c r="K169" s="64">
        <f t="shared" si="2"/>
        <v>128.865979381443</v>
      </c>
      <c r="L169" s="154"/>
    </row>
    <row customHeight="1" ht="11.25">
      <c r="A170" s="16" t="s">
        <v>28</v>
      </c>
      <c r="B170" s="11" t="s">
        <v>17</v>
      </c>
      <c r="C170" s="65">
        <f t="shared" si="9"/>
        <v>3473</v>
      </c>
      <c r="D170" s="63">
        <f t="shared" si="9"/>
        <v>4943</v>
      </c>
      <c r="E170" s="64">
        <f t="shared" si="9"/>
        <v>4196.7</v>
      </c>
      <c r="F170" s="65">
        <f t="shared" si="9"/>
        <v>100</v>
      </c>
      <c r="G170" s="64">
        <f t="shared" si="9"/>
        <v>120</v>
      </c>
      <c r="H170" s="65">
        <f t="shared" si="9"/>
        <v>130</v>
      </c>
      <c r="I170" s="64">
        <f t="shared" si="9"/>
        <v>160</v>
      </c>
      <c r="J170" s="65">
        <f t="shared" si="9"/>
        <v>170</v>
      </c>
      <c r="K170" s="64">
        <f t="shared" si="9"/>
        <v>220</v>
      </c>
      <c r="L170" s="154"/>
    </row>
    <row customHeight="1" ht="11.25">
      <c r="A171" s="167" t="s">
        <v>55</v>
      </c>
      <c r="B171" s="12" t="s">
        <v>17</v>
      </c>
      <c r="C171" s="166">
        <v>3085</v>
      </c>
      <c r="D171" s="168">
        <v>1093</v>
      </c>
      <c r="E171" s="169">
        <v>0</v>
      </c>
      <c r="F171" s="166">
        <v>0</v>
      </c>
      <c r="G171" s="169">
        <v>0</v>
      </c>
      <c r="H171" s="166">
        <v>0</v>
      </c>
      <c r="I171" s="169">
        <v>0</v>
      </c>
      <c r="J171" s="166">
        <v>0</v>
      </c>
      <c r="K171" s="169">
        <v>0</v>
      </c>
      <c r="L171" s="154"/>
    </row>
    <row customHeight="1" ht="11.25">
      <c r="A172" s="167" t="s">
        <v>56</v>
      </c>
      <c r="B172" s="12" t="s">
        <v>17</v>
      </c>
      <c r="C172" s="166">
        <v>239</v>
      </c>
      <c r="D172" s="168">
        <v>0</v>
      </c>
      <c r="E172" s="169">
        <v>3047</v>
      </c>
      <c r="F172" s="166">
        <v>0</v>
      </c>
      <c r="G172" s="169">
        <v>0</v>
      </c>
      <c r="H172" s="166">
        <v>0</v>
      </c>
      <c r="I172" s="169">
        <v>0</v>
      </c>
      <c r="J172" s="166">
        <v>0</v>
      </c>
      <c r="K172" s="169">
        <v>0</v>
      </c>
      <c r="L172" s="154"/>
    </row>
    <row customHeight="1" ht="11.25">
      <c r="A173" s="167" t="s">
        <v>57</v>
      </c>
      <c r="B173" s="12" t="s">
        <v>17</v>
      </c>
      <c r="C173" s="166">
        <v>149</v>
      </c>
      <c r="D173" s="168">
        <v>3850</v>
      </c>
      <c r="E173" s="169">
        <v>80</v>
      </c>
      <c r="F173" s="166">
        <v>100</v>
      </c>
      <c r="G173" s="169">
        <v>120</v>
      </c>
      <c r="H173" s="166">
        <v>130</v>
      </c>
      <c r="I173" s="169">
        <v>160</v>
      </c>
      <c r="J173" s="166">
        <v>170</v>
      </c>
      <c r="K173" s="169">
        <v>220</v>
      </c>
      <c r="L173" s="154"/>
    </row>
    <row customHeight="1" ht="11.25">
      <c r="A174" s="167" t="s">
        <v>58</v>
      </c>
      <c r="B174" s="12" t="s">
        <v>17</v>
      </c>
      <c r="C174" s="166">
        <v>0</v>
      </c>
      <c r="D174" s="168">
        <v>0</v>
      </c>
      <c r="E174" s="169">
        <v>1069.7</v>
      </c>
      <c r="F174" s="166">
        <v>0</v>
      </c>
      <c r="G174" s="169">
        <v>0</v>
      </c>
      <c r="H174" s="166">
        <v>0</v>
      </c>
      <c r="I174" s="169">
        <v>0</v>
      </c>
      <c r="J174" s="166">
        <v>0</v>
      </c>
      <c r="K174" s="169">
        <v>0</v>
      </c>
      <c r="L174" s="154"/>
    </row>
    <row customHeight="1" ht="11.25">
      <c r="A175" s="170"/>
      <c r="B175" s="13" t="s">
        <v>17</v>
      </c>
      <c r="C175" s="171"/>
      <c r="D175" s="172"/>
      <c r="E175" s="173"/>
      <c r="F175" s="171"/>
      <c r="G175" s="173"/>
      <c r="H175" s="171"/>
      <c r="I175" s="173"/>
      <c r="J175" s="171"/>
      <c r="K175" s="173"/>
      <c r="L175" s="154"/>
    </row>
    <row customHeight="1" ht="11.25">
      <c r="A176" s="130" t="s">
        <v>59</v>
      </c>
      <c r="B176" s="35" t="s">
        <v>17</v>
      </c>
      <c r="C176" s="124">
        <v>4936</v>
      </c>
      <c r="D176" s="124">
        <v>3259</v>
      </c>
      <c r="E176" s="164">
        <v>2550</v>
      </c>
      <c r="F176" s="165">
        <v>370</v>
      </c>
      <c r="G176" s="164">
        <v>420</v>
      </c>
      <c r="H176" s="165">
        <v>420</v>
      </c>
      <c r="I176" s="164">
        <v>480</v>
      </c>
      <c r="J176" s="165">
        <v>480</v>
      </c>
      <c r="K176" s="164">
        <v>560</v>
      </c>
      <c r="L176" s="154"/>
    </row>
    <row customHeight="1" ht="19.5">
      <c r="A177" s="29" t="s">
        <v>27</v>
      </c>
      <c r="B177" s="11" t="s">
        <v>23</v>
      </c>
      <c r="C177" s="166">
        <v>132.06</v>
      </c>
      <c r="D177" s="63">
        <f t="shared" si="1"/>
        <v>59.8595843661974</v>
      </c>
      <c r="E177" s="64">
        <f t="shared" si="1"/>
        <v>73.0577594646327</v>
      </c>
      <c r="F177" s="65">
        <f t="shared" si="1"/>
        <v>13.6884942656308</v>
      </c>
      <c r="G177" s="64">
        <f t="shared" si="2"/>
        <v>15.5971479500891</v>
      </c>
      <c r="H177" s="65">
        <f t="shared" si="2"/>
        <v>107.902579385469</v>
      </c>
      <c r="I177" s="64">
        <f t="shared" si="2"/>
        <v>108.739975533506</v>
      </c>
      <c r="J177" s="65">
        <f t="shared" si="2"/>
        <v>107.009095773141</v>
      </c>
      <c r="K177" s="64">
        <f t="shared" si="2"/>
        <v>109.340830990316</v>
      </c>
      <c r="L177" s="154"/>
    </row>
    <row customHeight="1" ht="11.25">
      <c r="A178" s="16" t="s">
        <v>28</v>
      </c>
      <c r="B178" s="11" t="s">
        <v>17</v>
      </c>
      <c r="C178" s="65">
        <f t="shared" si="6"/>
        <v>4936</v>
      </c>
      <c r="D178" s="63">
        <f t="shared" si="6"/>
        <v>3259</v>
      </c>
      <c r="E178" s="64">
        <f t="shared" si="6"/>
        <v>2550</v>
      </c>
      <c r="F178" s="65">
        <f t="shared" si="6"/>
        <v>370</v>
      </c>
      <c r="G178" s="64">
        <f t="shared" si="6"/>
        <v>420</v>
      </c>
      <c r="H178" s="65">
        <f t="shared" si="6"/>
        <v>420</v>
      </c>
      <c r="I178" s="64">
        <f t="shared" si="6"/>
        <v>480</v>
      </c>
      <c r="J178" s="65">
        <f t="shared" si="6"/>
        <v>480</v>
      </c>
      <c r="K178" s="64">
        <f t="shared" si="6"/>
        <v>560</v>
      </c>
      <c r="L178" s="154"/>
    </row>
    <row customHeight="1" ht="11.25">
      <c r="A179" s="167" t="s">
        <v>60</v>
      </c>
      <c r="B179" s="12" t="s">
        <v>17</v>
      </c>
      <c r="C179" s="166">
        <v>59</v>
      </c>
      <c r="D179" s="168">
        <v>0</v>
      </c>
      <c r="E179" s="169">
        <v>0</v>
      </c>
      <c r="F179" s="166">
        <v>0</v>
      </c>
      <c r="G179" s="169">
        <v>0</v>
      </c>
      <c r="H179" s="166">
        <v>0</v>
      </c>
      <c r="I179" s="169">
        <v>0</v>
      </c>
      <c r="J179" s="166">
        <v>0</v>
      </c>
      <c r="K179" s="169">
        <v>0</v>
      </c>
      <c r="L179" s="154"/>
    </row>
    <row customHeight="1" ht="11.25">
      <c r="A180" s="167" t="s">
        <v>61</v>
      </c>
      <c r="B180" s="12" t="s">
        <v>17</v>
      </c>
      <c r="C180" s="166">
        <v>4151</v>
      </c>
      <c r="D180" s="168">
        <v>2533</v>
      </c>
      <c r="E180" s="169">
        <v>190</v>
      </c>
      <c r="F180" s="166">
        <v>170</v>
      </c>
      <c r="G180" s="169">
        <v>200</v>
      </c>
      <c r="H180" s="166">
        <v>190</v>
      </c>
      <c r="I180" s="169">
        <v>230</v>
      </c>
      <c r="J180" s="166">
        <v>220</v>
      </c>
      <c r="K180" s="169">
        <v>270</v>
      </c>
      <c r="L180" s="154"/>
    </row>
    <row customHeight="1" ht="11.25">
      <c r="A181" s="167" t="s">
        <v>62</v>
      </c>
      <c r="B181" s="12" t="s">
        <v>17</v>
      </c>
      <c r="C181" s="166">
        <v>726</v>
      </c>
      <c r="D181" s="168">
        <v>726</v>
      </c>
      <c r="E181" s="169">
        <v>2360</v>
      </c>
      <c r="F181" s="166">
        <v>200</v>
      </c>
      <c r="G181" s="169">
        <v>220</v>
      </c>
      <c r="H181" s="166">
        <v>230</v>
      </c>
      <c r="I181" s="169">
        <v>250</v>
      </c>
      <c r="J181" s="166">
        <v>260</v>
      </c>
      <c r="K181" s="169">
        <v>290</v>
      </c>
      <c r="L181" s="154"/>
    </row>
    <row customHeight="1" ht="11.25">
      <c r="A182" s="170"/>
      <c r="B182" s="13" t="s">
        <v>17</v>
      </c>
      <c r="C182" s="171"/>
      <c r="D182" s="172"/>
      <c r="E182" s="173"/>
      <c r="F182" s="171"/>
      <c r="G182" s="173"/>
      <c r="H182" s="171"/>
      <c r="I182" s="173"/>
      <c r="J182" s="171"/>
      <c r="K182" s="173"/>
      <c r="L182" s="154"/>
    </row>
    <row customHeight="1" ht="11.25">
      <c r="A183" s="130" t="s">
        <v>63</v>
      </c>
      <c r="B183" s="35" t="s">
        <v>17</v>
      </c>
      <c r="C183" s="124">
        <v>0</v>
      </c>
      <c r="D183" s="124">
        <v>0</v>
      </c>
      <c r="E183" s="164">
        <v>0</v>
      </c>
      <c r="F183" s="165">
        <v>0</v>
      </c>
      <c r="G183" s="164">
        <v>0</v>
      </c>
      <c r="H183" s="165">
        <v>0</v>
      </c>
      <c r="I183" s="164">
        <v>0</v>
      </c>
      <c r="J183" s="165">
        <v>0</v>
      </c>
      <c r="K183" s="164">
        <v>0</v>
      </c>
      <c r="L183" s="176"/>
    </row>
    <row customHeight="1" ht="19.5">
      <c r="A184" s="29" t="s">
        <v>27</v>
      </c>
      <c r="B184" s="11" t="s">
        <v>23</v>
      </c>
      <c r="C184" s="166">
        <v>0</v>
      </c>
      <c r="D184" s="63">
        <f t="shared" si="1"/>
        <v>0</v>
      </c>
      <c r="E184" s="64">
        <f t="shared" si="1"/>
        <v>0</v>
      </c>
      <c r="F184" s="65">
        <f t="shared" si="1"/>
        <v>0</v>
      </c>
      <c r="G184" s="64">
        <f t="shared" si="2"/>
        <v>0</v>
      </c>
      <c r="H184" s="65">
        <f t="shared" si="2"/>
        <v>0</v>
      </c>
      <c r="I184" s="64">
        <f t="shared" si="2"/>
        <v>0</v>
      </c>
      <c r="J184" s="65">
        <f t="shared" si="2"/>
        <v>0</v>
      </c>
      <c r="K184" s="64">
        <f t="shared" si="2"/>
        <v>0</v>
      </c>
      <c r="L184" s="154"/>
    </row>
    <row customHeight="1" ht="11.25">
      <c r="A185" s="16" t="s">
        <v>28</v>
      </c>
      <c r="B185" s="11" t="s">
        <v>17</v>
      </c>
      <c r="C185" s="65">
        <f t="shared" si="8"/>
        <v>0</v>
      </c>
      <c r="D185" s="63">
        <f t="shared" si="8"/>
        <v>0</v>
      </c>
      <c r="E185" s="64">
        <f t="shared" si="8"/>
        <v>0</v>
      </c>
      <c r="F185" s="65">
        <f t="shared" si="8"/>
        <v>0</v>
      </c>
      <c r="G185" s="64">
        <f t="shared" si="8"/>
        <v>0</v>
      </c>
      <c r="H185" s="65">
        <f t="shared" si="8"/>
        <v>0</v>
      </c>
      <c r="I185" s="64">
        <f t="shared" si="8"/>
        <v>0</v>
      </c>
      <c r="J185" s="65">
        <f t="shared" si="8"/>
        <v>0</v>
      </c>
      <c r="K185" s="64">
        <f t="shared" si="8"/>
        <v>0</v>
      </c>
      <c r="L185" s="154"/>
    </row>
    <row customHeight="1" ht="11.25">
      <c r="A186" s="167"/>
      <c r="B186" s="12" t="s">
        <v>17</v>
      </c>
      <c r="C186" s="166">
        <v>0</v>
      </c>
      <c r="D186" s="168">
        <v>0</v>
      </c>
      <c r="E186" s="169">
        <v>0</v>
      </c>
      <c r="F186" s="166">
        <v>0</v>
      </c>
      <c r="G186" s="169">
        <v>0</v>
      </c>
      <c r="H186" s="166">
        <v>0</v>
      </c>
      <c r="I186" s="169">
        <v>0</v>
      </c>
      <c r="J186" s="166">
        <v>0</v>
      </c>
      <c r="K186" s="169">
        <v>0</v>
      </c>
      <c r="L186" s="154"/>
    </row>
    <row customHeight="1" ht="11.25">
      <c r="A187" s="170"/>
      <c r="B187" s="13" t="s">
        <v>17</v>
      </c>
      <c r="C187" s="171"/>
      <c r="D187" s="172"/>
      <c r="E187" s="173"/>
      <c r="F187" s="171"/>
      <c r="G187" s="173"/>
      <c r="H187" s="171"/>
      <c r="I187" s="173"/>
      <c r="J187" s="171"/>
      <c r="K187" s="173"/>
      <c r="L187" s="154"/>
    </row>
    <row customHeight="1" ht="11.25">
      <c r="A188" s="130" t="s">
        <v>64</v>
      </c>
      <c r="B188" s="35" t="s">
        <v>17</v>
      </c>
      <c r="C188" s="124">
        <v>3972</v>
      </c>
      <c r="D188" s="124">
        <v>3219</v>
      </c>
      <c r="E188" s="164">
        <v>3500</v>
      </c>
      <c r="F188" s="165">
        <v>2050</v>
      </c>
      <c r="G188" s="164">
        <v>2210</v>
      </c>
      <c r="H188" s="165">
        <v>2130</v>
      </c>
      <c r="I188" s="164">
        <v>2380</v>
      </c>
      <c r="J188" s="165">
        <v>2280</v>
      </c>
      <c r="K188" s="164">
        <v>2650</v>
      </c>
      <c r="L188" s="154"/>
    </row>
    <row customHeight="1" ht="19.5">
      <c r="A189" s="29" t="s">
        <v>27</v>
      </c>
      <c r="B189" s="11" t="s">
        <v>23</v>
      </c>
      <c r="C189" s="166">
        <v>0</v>
      </c>
      <c r="D189" s="63">
        <f t="shared" si="1"/>
        <v>73.4744298028174</v>
      </c>
      <c r="E189" s="64">
        <f t="shared" si="1"/>
        <v>101.521399695842</v>
      </c>
      <c r="F189" s="65">
        <f t="shared" si="1"/>
        <v>55.256064690027</v>
      </c>
      <c r="G189" s="64">
        <f t="shared" si="2"/>
        <v>59.7943722943723</v>
      </c>
      <c r="H189" s="65">
        <f t="shared" si="2"/>
        <v>98.7665770193824</v>
      </c>
      <c r="I189" s="64">
        <f t="shared" si="2"/>
        <v>102.466515406572</v>
      </c>
      <c r="J189" s="65">
        <f t="shared" si="2"/>
        <v>100.226829139632</v>
      </c>
      <c r="K189" s="64">
        <f t="shared" si="2"/>
        <v>104.35289392233</v>
      </c>
      <c r="L189" s="154"/>
    </row>
    <row customHeight="1" ht="11.25">
      <c r="A190" s="16" t="s">
        <v>28</v>
      </c>
      <c r="B190" s="11" t="s">
        <v>17</v>
      </c>
      <c r="C190" s="65">
        <f t="shared" si="8"/>
        <v>3972</v>
      </c>
      <c r="D190" s="63">
        <f t="shared" si="8"/>
        <v>3219</v>
      </c>
      <c r="E190" s="64">
        <f t="shared" si="8"/>
        <v>3500</v>
      </c>
      <c r="F190" s="65">
        <f t="shared" si="8"/>
        <v>2050</v>
      </c>
      <c r="G190" s="64">
        <f t="shared" si="8"/>
        <v>2210</v>
      </c>
      <c r="H190" s="65">
        <f t="shared" si="8"/>
        <v>2130</v>
      </c>
      <c r="I190" s="64">
        <f t="shared" si="8"/>
        <v>2380</v>
      </c>
      <c r="J190" s="65">
        <f t="shared" si="8"/>
        <v>2280</v>
      </c>
      <c r="K190" s="64">
        <f t="shared" si="8"/>
        <v>2650</v>
      </c>
      <c r="L190" s="154"/>
    </row>
    <row customHeight="1" ht="11.25">
      <c r="A191" s="167" t="s">
        <v>65</v>
      </c>
      <c r="B191" s="12" t="s">
        <v>17</v>
      </c>
      <c r="C191" s="166">
        <v>1485</v>
      </c>
      <c r="D191" s="168">
        <v>1469</v>
      </c>
      <c r="E191" s="169">
        <v>2000</v>
      </c>
      <c r="F191" s="166">
        <v>1050</v>
      </c>
      <c r="G191" s="169">
        <v>1110</v>
      </c>
      <c r="H191" s="166">
        <v>1080</v>
      </c>
      <c r="I191" s="169">
        <v>1200</v>
      </c>
      <c r="J191" s="166">
        <v>1120</v>
      </c>
      <c r="K191" s="169">
        <v>1300</v>
      </c>
      <c r="L191" s="154"/>
    </row>
    <row customHeight="1" ht="11.25">
      <c r="A192" s="170" t="s">
        <v>66</v>
      </c>
      <c r="B192" s="13" t="s">
        <v>17</v>
      </c>
      <c r="C192" s="171">
        <v>2487</v>
      </c>
      <c r="D192" s="172">
        <v>1750</v>
      </c>
      <c r="E192" s="173">
        <v>1500</v>
      </c>
      <c r="F192" s="171">
        <v>1000</v>
      </c>
      <c r="G192" s="173">
        <v>1100</v>
      </c>
      <c r="H192" s="171">
        <v>1050</v>
      </c>
      <c r="I192" s="173">
        <v>1180</v>
      </c>
      <c r="J192" s="171">
        <v>1160</v>
      </c>
      <c r="K192" s="173">
        <v>1350</v>
      </c>
      <c r="L192" s="154"/>
    </row>
    <row customHeight="1" ht="11.25">
      <c r="A193" s="130" t="s">
        <v>67</v>
      </c>
      <c r="B193" s="35" t="s">
        <v>17</v>
      </c>
      <c r="C193" s="124">
        <v>672499</v>
      </c>
      <c r="D193" s="124">
        <v>240982</v>
      </c>
      <c r="E193" s="164">
        <v>150000</v>
      </c>
      <c r="F193" s="165">
        <v>200000</v>
      </c>
      <c r="G193" s="164">
        <v>220000</v>
      </c>
      <c r="H193" s="165">
        <v>215000</v>
      </c>
      <c r="I193" s="164">
        <v>255000</v>
      </c>
      <c r="J193" s="165">
        <v>240000</v>
      </c>
      <c r="K193" s="164">
        <v>300000</v>
      </c>
      <c r="L193" s="163"/>
    </row>
    <row customHeight="1" ht="19.5">
      <c r="A194" s="29" t="s">
        <v>27</v>
      </c>
      <c r="B194" s="11" t="s">
        <v>23</v>
      </c>
      <c r="C194" s="166">
        <v>0</v>
      </c>
      <c r="D194" s="63">
        <f t="shared" si="1"/>
        <v>32.487586519776</v>
      </c>
      <c r="E194" s="64">
        <f t="shared" si="1"/>
        <v>58.1188729485869</v>
      </c>
      <c r="F194" s="65">
        <f t="shared" si="1"/>
        <v>125.786163522013</v>
      </c>
      <c r="G194" s="64">
        <f t="shared" si="2"/>
        <v>138.888888888889</v>
      </c>
      <c r="H194" s="65">
        <f t="shared" si="2"/>
        <v>102.186311787072</v>
      </c>
      <c r="I194" s="64">
        <f t="shared" si="2"/>
        <v>110.284577458697</v>
      </c>
      <c r="J194" s="65">
        <f t="shared" si="2"/>
        <v>104.52051215051</v>
      </c>
      <c r="K194" s="64">
        <f t="shared" si="2"/>
        <v>110.259661502839</v>
      </c>
      <c r="L194" s="163"/>
    </row>
    <row customHeight="1" ht="11.25">
      <c r="A195" s="16" t="s">
        <v>28</v>
      </c>
      <c r="B195" s="11" t="s">
        <v>17</v>
      </c>
      <c r="C195" s="65">
        <f t="shared" si="10" ref="C195:K285">SUM(C196:C198)</f>
        <v>672499</v>
      </c>
      <c r="D195" s="63">
        <f t="shared" si="10"/>
        <v>240982</v>
      </c>
      <c r="E195" s="64">
        <f t="shared" si="10"/>
        <v>150000</v>
      </c>
      <c r="F195" s="65">
        <f t="shared" si="10"/>
        <v>200000</v>
      </c>
      <c r="G195" s="64">
        <f t="shared" si="10"/>
        <v>220000</v>
      </c>
      <c r="H195" s="65">
        <f t="shared" si="10"/>
        <v>215000</v>
      </c>
      <c r="I195" s="64">
        <f t="shared" si="10"/>
        <v>255000</v>
      </c>
      <c r="J195" s="65">
        <f t="shared" si="10"/>
        <v>240000</v>
      </c>
      <c r="K195" s="64">
        <f t="shared" si="10"/>
        <v>300000</v>
      </c>
      <c r="L195" s="163"/>
    </row>
    <row customHeight="1" ht="11.25">
      <c r="A196" s="167" t="s">
        <v>68</v>
      </c>
      <c r="B196" s="12" t="s">
        <v>17</v>
      </c>
      <c r="C196" s="166">
        <v>672499</v>
      </c>
      <c r="D196" s="168">
        <v>240982</v>
      </c>
      <c r="E196" s="169">
        <v>150000</v>
      </c>
      <c r="F196" s="166">
        <v>200000</v>
      </c>
      <c r="G196" s="169">
        <v>220000</v>
      </c>
      <c r="H196" s="166">
        <v>215000</v>
      </c>
      <c r="I196" s="169">
        <v>255000</v>
      </c>
      <c r="J196" s="166">
        <v>240000</v>
      </c>
      <c r="K196" s="169">
        <v>300000</v>
      </c>
      <c r="L196" s="163"/>
    </row>
    <row customHeight="1" ht="11.25">
      <c r="A197" s="167"/>
      <c r="B197" s="12" t="s">
        <v>17</v>
      </c>
      <c r="C197" s="166"/>
      <c r="D197" s="168"/>
      <c r="E197" s="169"/>
      <c r="F197" s="166"/>
      <c r="G197" s="169"/>
      <c r="H197" s="166"/>
      <c r="I197" s="169"/>
      <c r="J197" s="166"/>
      <c r="K197" s="169"/>
      <c r="L197" s="163"/>
    </row>
    <row customHeight="1" ht="11.25">
      <c r="A198" s="170"/>
      <c r="B198" s="13" t="s">
        <v>17</v>
      </c>
      <c r="C198" s="171"/>
      <c r="D198" s="172"/>
      <c r="E198" s="173"/>
      <c r="F198" s="171"/>
      <c r="G198" s="173"/>
      <c r="H198" s="171"/>
      <c r="I198" s="173"/>
      <c r="J198" s="171"/>
      <c r="K198" s="173"/>
      <c r="L198" s="163"/>
    </row>
    <row customHeight="1" ht="11.25">
      <c r="A199" s="130" t="s">
        <v>69</v>
      </c>
      <c r="B199" s="35" t="s">
        <v>17</v>
      </c>
      <c r="C199" s="124">
        <v>3011</v>
      </c>
      <c r="D199" s="124">
        <v>2985</v>
      </c>
      <c r="E199" s="164">
        <v>5204</v>
      </c>
      <c r="F199" s="165">
        <v>1000</v>
      </c>
      <c r="G199" s="164">
        <v>1050</v>
      </c>
      <c r="H199" s="165">
        <v>1040</v>
      </c>
      <c r="I199" s="164">
        <v>1100</v>
      </c>
      <c r="J199" s="165">
        <v>1110</v>
      </c>
      <c r="K199" s="164">
        <v>1200</v>
      </c>
      <c r="L199" s="176"/>
    </row>
    <row customHeight="1" ht="19.5">
      <c r="A200" s="29" t="s">
        <v>27</v>
      </c>
      <c r="B200" s="11" t="s">
        <v>23</v>
      </c>
      <c r="C200" s="166">
        <v>0</v>
      </c>
      <c r="D200" s="63">
        <f t="shared" si="1"/>
        <v>89.8789660034693</v>
      </c>
      <c r="E200" s="64">
        <f t="shared" si="1"/>
        <v>162.780913593802</v>
      </c>
      <c r="F200" s="65">
        <f t="shared" si="1"/>
        <v>18.1282902846867</v>
      </c>
      <c r="G200" s="64">
        <f t="shared" si="2"/>
        <v>19.1068059534624</v>
      </c>
      <c r="H200" s="65">
        <f t="shared" si="2"/>
        <v>98.8593155893536</v>
      </c>
      <c r="I200" s="64">
        <f t="shared" si="2"/>
        <v>99.6783109057134</v>
      </c>
      <c r="J200" s="65">
        <f t="shared" si="2"/>
        <v>99.9351771823682</v>
      </c>
      <c r="K200" s="64">
        <f t="shared" si="2"/>
        <v>102.240777029905</v>
      </c>
      <c r="L200" s="154"/>
    </row>
    <row customHeight="1" ht="11.25">
      <c r="A201" s="16" t="s">
        <v>28</v>
      </c>
      <c r="B201" s="11" t="s">
        <v>17</v>
      </c>
      <c r="C201" s="65">
        <f t="shared" si="8"/>
        <v>3011</v>
      </c>
      <c r="D201" s="63">
        <f t="shared" si="8"/>
        <v>2985</v>
      </c>
      <c r="E201" s="64">
        <f t="shared" si="8"/>
        <v>5204</v>
      </c>
      <c r="F201" s="65">
        <f t="shared" si="8"/>
        <v>1000</v>
      </c>
      <c r="G201" s="64">
        <f t="shared" si="8"/>
        <v>1050</v>
      </c>
      <c r="H201" s="65">
        <f t="shared" si="8"/>
        <v>1040</v>
      </c>
      <c r="I201" s="64">
        <f t="shared" si="8"/>
        <v>1100</v>
      </c>
      <c r="J201" s="65">
        <f t="shared" si="8"/>
        <v>1110</v>
      </c>
      <c r="K201" s="64">
        <f t="shared" si="8"/>
        <v>1200</v>
      </c>
      <c r="L201" s="154"/>
    </row>
    <row customHeight="1" ht="11.25">
      <c r="A202" s="167" t="s">
        <v>70</v>
      </c>
      <c r="B202" s="12" t="s">
        <v>17</v>
      </c>
      <c r="C202" s="166">
        <v>3011</v>
      </c>
      <c r="D202" s="168">
        <v>2985</v>
      </c>
      <c r="E202" s="169">
        <v>5204</v>
      </c>
      <c r="F202" s="166">
        <v>1000</v>
      </c>
      <c r="G202" s="169">
        <v>1050</v>
      </c>
      <c r="H202" s="166">
        <v>1040</v>
      </c>
      <c r="I202" s="169">
        <v>1100</v>
      </c>
      <c r="J202" s="166">
        <v>1110</v>
      </c>
      <c r="K202" s="169">
        <v>1200</v>
      </c>
      <c r="L202" s="154"/>
    </row>
    <row customHeight="1" ht="11.25">
      <c r="A203" s="170"/>
      <c r="B203" s="13" t="s">
        <v>17</v>
      </c>
      <c r="C203" s="171"/>
      <c r="D203" s="172"/>
      <c r="E203" s="173"/>
      <c r="F203" s="171"/>
      <c r="G203" s="173"/>
      <c r="H203" s="171"/>
      <c r="I203" s="173"/>
      <c r="J203" s="171"/>
      <c r="K203" s="173"/>
      <c r="L203" s="154"/>
    </row>
    <row customHeight="1" ht="11.25">
      <c r="A204" s="130" t="s">
        <v>71</v>
      </c>
      <c r="B204" s="35" t="s">
        <v>17</v>
      </c>
      <c r="C204" s="124">
        <v>0</v>
      </c>
      <c r="D204" s="124">
        <v>0</v>
      </c>
      <c r="E204" s="164">
        <v>0</v>
      </c>
      <c r="F204" s="165">
        <v>0</v>
      </c>
      <c r="G204" s="164">
        <v>0</v>
      </c>
      <c r="H204" s="165">
        <v>0</v>
      </c>
      <c r="I204" s="164">
        <v>0</v>
      </c>
      <c r="J204" s="165">
        <v>0</v>
      </c>
      <c r="K204" s="164">
        <v>0</v>
      </c>
      <c r="L204" s="176"/>
    </row>
    <row customHeight="1" ht="19.5">
      <c r="A205" s="29" t="s">
        <v>27</v>
      </c>
      <c r="B205" s="11" t="s">
        <v>23</v>
      </c>
      <c r="C205" s="166">
        <v>0</v>
      </c>
      <c r="D205" s="63">
        <f t="shared" si="1"/>
        <v>0</v>
      </c>
      <c r="E205" s="64">
        <f t="shared" si="1"/>
        <v>0</v>
      </c>
      <c r="F205" s="65">
        <f t="shared" si="1"/>
        <v>0</v>
      </c>
      <c r="G205" s="64">
        <f t="shared" si="2"/>
        <v>0</v>
      </c>
      <c r="H205" s="65">
        <f t="shared" si="2"/>
        <v>0</v>
      </c>
      <c r="I205" s="64">
        <f t="shared" si="2"/>
        <v>0</v>
      </c>
      <c r="J205" s="65">
        <f t="shared" si="2"/>
        <v>0</v>
      </c>
      <c r="K205" s="64">
        <f t="shared" si="2"/>
        <v>0</v>
      </c>
      <c r="L205" s="154"/>
    </row>
    <row customHeight="1" ht="11.25">
      <c r="A206" s="16" t="s">
        <v>28</v>
      </c>
      <c r="B206" s="11" t="s">
        <v>17</v>
      </c>
      <c r="C206" s="65">
        <f t="shared" si="10"/>
        <v>0</v>
      </c>
      <c r="D206" s="63">
        <f t="shared" si="10"/>
        <v>0</v>
      </c>
      <c r="E206" s="64">
        <f t="shared" si="10"/>
        <v>0</v>
      </c>
      <c r="F206" s="65">
        <f t="shared" si="10"/>
        <v>0</v>
      </c>
      <c r="G206" s="64">
        <f t="shared" si="10"/>
        <v>0</v>
      </c>
      <c r="H206" s="65">
        <f t="shared" si="10"/>
        <v>0</v>
      </c>
      <c r="I206" s="64">
        <f t="shared" si="10"/>
        <v>0</v>
      </c>
      <c r="J206" s="65">
        <f t="shared" si="10"/>
        <v>0</v>
      </c>
      <c r="K206" s="64">
        <f t="shared" si="10"/>
        <v>0</v>
      </c>
      <c r="L206" s="154"/>
    </row>
    <row customHeight="1" ht="11.25">
      <c r="A207" s="167"/>
      <c r="B207" s="12" t="s">
        <v>17</v>
      </c>
      <c r="C207" s="166">
        <v>0</v>
      </c>
      <c r="D207" s="168">
        <v>0</v>
      </c>
      <c r="E207" s="169">
        <v>0</v>
      </c>
      <c r="F207" s="166">
        <v>0</v>
      </c>
      <c r="G207" s="169">
        <v>0</v>
      </c>
      <c r="H207" s="166">
        <v>0</v>
      </c>
      <c r="I207" s="169">
        <v>0</v>
      </c>
      <c r="J207" s="166">
        <v>0</v>
      </c>
      <c r="K207" s="169">
        <v>0</v>
      </c>
      <c r="L207" s="154"/>
    </row>
    <row customHeight="1" ht="11.25">
      <c r="A208" s="167"/>
      <c r="B208" s="12" t="s">
        <v>17</v>
      </c>
      <c r="C208" s="166"/>
      <c r="D208" s="168"/>
      <c r="E208" s="169"/>
      <c r="F208" s="166"/>
      <c r="G208" s="169"/>
      <c r="H208" s="166"/>
      <c r="I208" s="169"/>
      <c r="J208" s="166"/>
      <c r="K208" s="169"/>
      <c r="L208" s="154"/>
    </row>
    <row customHeight="1" ht="11.25">
      <c r="A209" s="170"/>
      <c r="B209" s="13" t="s">
        <v>17</v>
      </c>
      <c r="C209" s="171"/>
      <c r="D209" s="172"/>
      <c r="E209" s="173"/>
      <c r="F209" s="171"/>
      <c r="G209" s="173"/>
      <c r="H209" s="171"/>
      <c r="I209" s="173"/>
      <c r="J209" s="171"/>
      <c r="K209" s="173"/>
      <c r="L209" s="154"/>
    </row>
    <row customHeight="1" ht="11.25">
      <c r="A210" s="130" t="s">
        <v>72</v>
      </c>
      <c r="B210" s="35" t="s">
        <v>17</v>
      </c>
      <c r="C210" s="124">
        <v>0</v>
      </c>
      <c r="D210" s="124">
        <v>0</v>
      </c>
      <c r="E210" s="164">
        <v>0</v>
      </c>
      <c r="F210" s="165">
        <v>0</v>
      </c>
      <c r="G210" s="164">
        <v>0</v>
      </c>
      <c r="H210" s="165">
        <v>0</v>
      </c>
      <c r="I210" s="164">
        <v>0</v>
      </c>
      <c r="J210" s="165">
        <v>0</v>
      </c>
      <c r="K210" s="164">
        <v>0</v>
      </c>
      <c r="L210" s="154"/>
    </row>
    <row customHeight="1" ht="19.5">
      <c r="A211" s="29" t="s">
        <v>27</v>
      </c>
      <c r="B211" s="11" t="s">
        <v>23</v>
      </c>
      <c r="C211" s="166">
        <v>0</v>
      </c>
      <c r="D211" s="63">
        <f t="shared" si="1"/>
        <v>0</v>
      </c>
      <c r="E211" s="64">
        <f t="shared" si="1"/>
        <v>0</v>
      </c>
      <c r="F211" s="65">
        <f t="shared" si="1"/>
        <v>0</v>
      </c>
      <c r="G211" s="64">
        <f t="shared" si="2"/>
        <v>0</v>
      </c>
      <c r="H211" s="65">
        <f t="shared" si="2"/>
        <v>0</v>
      </c>
      <c r="I211" s="64">
        <f t="shared" si="2"/>
        <v>0</v>
      </c>
      <c r="J211" s="65">
        <f t="shared" si="2"/>
        <v>0</v>
      </c>
      <c r="K211" s="64">
        <f t="shared" si="2"/>
        <v>0</v>
      </c>
      <c r="L211" s="154"/>
    </row>
    <row customHeight="1" ht="11.25">
      <c r="A212" s="16" t="s">
        <v>28</v>
      </c>
      <c r="B212" s="11" t="s">
        <v>17</v>
      </c>
      <c r="C212" s="65">
        <f t="shared" si="8"/>
        <v>0</v>
      </c>
      <c r="D212" s="63">
        <f t="shared" si="8"/>
        <v>0</v>
      </c>
      <c r="E212" s="64">
        <f t="shared" si="8"/>
        <v>0</v>
      </c>
      <c r="F212" s="65">
        <f t="shared" si="8"/>
        <v>0</v>
      </c>
      <c r="G212" s="64">
        <f t="shared" si="8"/>
        <v>0</v>
      </c>
      <c r="H212" s="65">
        <f t="shared" si="8"/>
        <v>0</v>
      </c>
      <c r="I212" s="64">
        <f t="shared" si="8"/>
        <v>0</v>
      </c>
      <c r="J212" s="65">
        <f t="shared" si="8"/>
        <v>0</v>
      </c>
      <c r="K212" s="64">
        <f t="shared" si="8"/>
        <v>0</v>
      </c>
      <c r="L212" s="154"/>
    </row>
    <row customHeight="1" ht="11.25">
      <c r="A213" s="167"/>
      <c r="B213" s="12" t="s">
        <v>17</v>
      </c>
      <c r="C213" s="166">
        <v>0</v>
      </c>
      <c r="D213" s="168">
        <v>0</v>
      </c>
      <c r="E213" s="169">
        <v>0</v>
      </c>
      <c r="F213" s="166">
        <v>0</v>
      </c>
      <c r="G213" s="169">
        <v>0</v>
      </c>
      <c r="H213" s="166">
        <v>0</v>
      </c>
      <c r="I213" s="169">
        <v>0</v>
      </c>
      <c r="J213" s="166">
        <v>0</v>
      </c>
      <c r="K213" s="169">
        <v>0</v>
      </c>
      <c r="L213" s="154"/>
    </row>
    <row customHeight="1" ht="11.25">
      <c r="A214" s="170"/>
      <c r="B214" s="13" t="s">
        <v>17</v>
      </c>
      <c r="C214" s="171"/>
      <c r="D214" s="172"/>
      <c r="E214" s="173"/>
      <c r="F214" s="171"/>
      <c r="G214" s="173"/>
      <c r="H214" s="171"/>
      <c r="I214" s="173"/>
      <c r="J214" s="171"/>
      <c r="K214" s="173"/>
      <c r="L214" s="154"/>
    </row>
    <row customHeight="1" ht="11.25">
      <c r="A215" s="130" t="s">
        <v>73</v>
      </c>
      <c r="B215" s="35" t="s">
        <v>17</v>
      </c>
      <c r="C215" s="124">
        <v>0</v>
      </c>
      <c r="D215" s="124">
        <v>0</v>
      </c>
      <c r="E215" s="164">
        <v>0</v>
      </c>
      <c r="F215" s="165">
        <v>0</v>
      </c>
      <c r="G215" s="164">
        <v>0</v>
      </c>
      <c r="H215" s="165">
        <v>0</v>
      </c>
      <c r="I215" s="164">
        <v>0</v>
      </c>
      <c r="J215" s="165">
        <v>0</v>
      </c>
      <c r="K215" s="164">
        <v>0</v>
      </c>
      <c r="L215" s="154"/>
    </row>
    <row customHeight="1" ht="19.5">
      <c r="A216" s="29" t="s">
        <v>27</v>
      </c>
      <c r="B216" s="11" t="s">
        <v>23</v>
      </c>
      <c r="C216" s="166">
        <v>0</v>
      </c>
      <c r="D216" s="63">
        <f t="shared" si="1"/>
        <v>0</v>
      </c>
      <c r="E216" s="64">
        <f t="shared" si="1"/>
        <v>0</v>
      </c>
      <c r="F216" s="65">
        <f t="shared" si="1"/>
        <v>0</v>
      </c>
      <c r="G216" s="64">
        <f t="shared" si="2"/>
        <v>0</v>
      </c>
      <c r="H216" s="65">
        <f t="shared" si="2"/>
        <v>0</v>
      </c>
      <c r="I216" s="64">
        <f t="shared" si="2"/>
        <v>0</v>
      </c>
      <c r="J216" s="65">
        <f t="shared" si="2"/>
        <v>0</v>
      </c>
      <c r="K216" s="64">
        <f t="shared" si="2"/>
        <v>0</v>
      </c>
      <c r="L216" s="154"/>
    </row>
    <row customHeight="1" ht="11.25">
      <c r="A217" s="16" t="s">
        <v>28</v>
      </c>
      <c r="B217" s="11" t="s">
        <v>17</v>
      </c>
      <c r="C217" s="65">
        <f t="shared" si="6"/>
        <v>0</v>
      </c>
      <c r="D217" s="63">
        <f t="shared" si="6"/>
        <v>0</v>
      </c>
      <c r="E217" s="64">
        <f t="shared" si="6"/>
        <v>0</v>
      </c>
      <c r="F217" s="65">
        <f t="shared" si="6"/>
        <v>0</v>
      </c>
      <c r="G217" s="64">
        <f t="shared" si="6"/>
        <v>0</v>
      </c>
      <c r="H217" s="65">
        <f t="shared" si="6"/>
        <v>0</v>
      </c>
      <c r="I217" s="64">
        <f t="shared" si="6"/>
        <v>0</v>
      </c>
      <c r="J217" s="65">
        <f t="shared" si="6"/>
        <v>0</v>
      </c>
      <c r="K217" s="64">
        <f t="shared" si="6"/>
        <v>0</v>
      </c>
      <c r="L217" s="154"/>
    </row>
    <row customHeight="1" ht="11.25">
      <c r="A218" s="167"/>
      <c r="B218" s="12" t="s">
        <v>17</v>
      </c>
      <c r="C218" s="166">
        <v>0</v>
      </c>
      <c r="D218" s="168">
        <v>0</v>
      </c>
      <c r="E218" s="169">
        <v>0</v>
      </c>
      <c r="F218" s="166">
        <v>0</v>
      </c>
      <c r="G218" s="169">
        <v>0</v>
      </c>
      <c r="H218" s="166">
        <v>0</v>
      </c>
      <c r="I218" s="169">
        <v>0</v>
      </c>
      <c r="J218" s="166">
        <v>0</v>
      </c>
      <c r="K218" s="169">
        <v>0</v>
      </c>
      <c r="L218" s="154"/>
    </row>
    <row customHeight="1" ht="11.25">
      <c r="A219" s="167"/>
      <c r="B219" s="12" t="s">
        <v>17</v>
      </c>
      <c r="C219" s="166"/>
      <c r="D219" s="168"/>
      <c r="E219" s="169"/>
      <c r="F219" s="166"/>
      <c r="G219" s="169"/>
      <c r="H219" s="166"/>
      <c r="I219" s="169"/>
      <c r="J219" s="166"/>
      <c r="K219" s="169"/>
      <c r="L219" s="154"/>
    </row>
    <row customHeight="1" ht="11.25">
      <c r="A220" s="167"/>
      <c r="B220" s="12" t="s">
        <v>17</v>
      </c>
      <c r="C220" s="166"/>
      <c r="D220" s="168"/>
      <c r="E220" s="169"/>
      <c r="F220" s="166"/>
      <c r="G220" s="169"/>
      <c r="H220" s="166"/>
      <c r="I220" s="169"/>
      <c r="J220" s="166"/>
      <c r="K220" s="169"/>
      <c r="L220" s="154"/>
    </row>
    <row customHeight="1" ht="11.25">
      <c r="A221" s="170"/>
      <c r="B221" s="13" t="s">
        <v>17</v>
      </c>
      <c r="C221" s="171"/>
      <c r="D221" s="172"/>
      <c r="E221" s="173"/>
      <c r="F221" s="171"/>
      <c r="G221" s="173"/>
      <c r="H221" s="171"/>
      <c r="I221" s="173"/>
      <c r="J221" s="171"/>
      <c r="K221" s="173"/>
      <c r="L221" s="154"/>
    </row>
    <row customHeight="1" ht="11.25">
      <c r="A222" s="130" t="s">
        <v>74</v>
      </c>
      <c r="B222" s="35" t="s">
        <v>17</v>
      </c>
      <c r="C222" s="124">
        <v>0</v>
      </c>
      <c r="D222" s="124">
        <v>0</v>
      </c>
      <c r="E222" s="164">
        <v>0</v>
      </c>
      <c r="F222" s="165">
        <v>0</v>
      </c>
      <c r="G222" s="164">
        <v>0</v>
      </c>
      <c r="H222" s="165">
        <v>0</v>
      </c>
      <c r="I222" s="164">
        <v>0</v>
      </c>
      <c r="J222" s="165">
        <v>0</v>
      </c>
      <c r="K222" s="164">
        <v>0</v>
      </c>
      <c r="L222" s="154"/>
    </row>
    <row customHeight="1" ht="19.5">
      <c r="A223" s="29" t="s">
        <v>27</v>
      </c>
      <c r="B223" s="11" t="s">
        <v>23</v>
      </c>
      <c r="C223" s="166">
        <v>0</v>
      </c>
      <c r="D223" s="63">
        <f t="shared" si="1"/>
        <v>0</v>
      </c>
      <c r="E223" s="64">
        <f t="shared" si="1"/>
        <v>0</v>
      </c>
      <c r="F223" s="65">
        <f t="shared" si="1"/>
        <v>0</v>
      </c>
      <c r="G223" s="64">
        <f t="shared" si="2"/>
        <v>0</v>
      </c>
      <c r="H223" s="65">
        <f t="shared" si="2"/>
        <v>0</v>
      </c>
      <c r="I223" s="64">
        <f t="shared" si="2"/>
        <v>0</v>
      </c>
      <c r="J223" s="65">
        <f t="shared" si="2"/>
        <v>0</v>
      </c>
      <c r="K223" s="64">
        <f t="shared" si="2"/>
        <v>0</v>
      </c>
      <c r="L223" s="154"/>
    </row>
    <row customHeight="1" ht="11.25">
      <c r="A224" s="16" t="s">
        <v>28</v>
      </c>
      <c r="B224" s="11" t="s">
        <v>17</v>
      </c>
      <c r="C224" s="65">
        <f t="shared" si="8"/>
        <v>0</v>
      </c>
      <c r="D224" s="63">
        <f t="shared" si="8"/>
        <v>0</v>
      </c>
      <c r="E224" s="64">
        <f t="shared" si="8"/>
        <v>0</v>
      </c>
      <c r="F224" s="65">
        <f t="shared" si="8"/>
        <v>0</v>
      </c>
      <c r="G224" s="64">
        <f t="shared" si="8"/>
        <v>0</v>
      </c>
      <c r="H224" s="65">
        <f t="shared" si="8"/>
        <v>0</v>
      </c>
      <c r="I224" s="64">
        <f t="shared" si="8"/>
        <v>0</v>
      </c>
      <c r="J224" s="65">
        <f t="shared" si="8"/>
        <v>0</v>
      </c>
      <c r="K224" s="64">
        <f t="shared" si="8"/>
        <v>0</v>
      </c>
      <c r="L224" s="154"/>
    </row>
    <row customHeight="1" ht="11.25">
      <c r="A225" s="167"/>
      <c r="B225" s="12" t="s">
        <v>17</v>
      </c>
      <c r="C225" s="166">
        <v>0</v>
      </c>
      <c r="D225" s="168">
        <v>0</v>
      </c>
      <c r="E225" s="169">
        <v>0</v>
      </c>
      <c r="F225" s="166">
        <v>0</v>
      </c>
      <c r="G225" s="169">
        <v>0</v>
      </c>
      <c r="H225" s="166">
        <v>0</v>
      </c>
      <c r="I225" s="169">
        <v>0</v>
      </c>
      <c r="J225" s="166">
        <v>0</v>
      </c>
      <c r="K225" s="169">
        <v>0</v>
      </c>
      <c r="L225" s="154"/>
    </row>
    <row customHeight="1" ht="11.25">
      <c r="A226" s="170"/>
      <c r="B226" s="13" t="s">
        <v>17</v>
      </c>
      <c r="C226" s="171"/>
      <c r="D226" s="172"/>
      <c r="E226" s="173"/>
      <c r="F226" s="171"/>
      <c r="G226" s="173"/>
      <c r="H226" s="171"/>
      <c r="I226" s="173"/>
      <c r="J226" s="171"/>
      <c r="K226" s="173"/>
      <c r="L226" s="154"/>
    </row>
    <row customHeight="1" ht="11.25">
      <c r="A227" s="177" t="s">
        <v>75</v>
      </c>
      <c r="B227" s="35" t="s">
        <v>17</v>
      </c>
      <c r="C227" s="124">
        <v>16016</v>
      </c>
      <c r="D227" s="124">
        <v>1390</v>
      </c>
      <c r="E227" s="164">
        <v>6055.8</v>
      </c>
      <c r="F227" s="165">
        <v>1700</v>
      </c>
      <c r="G227" s="164">
        <v>1800</v>
      </c>
      <c r="H227" s="165">
        <v>1790</v>
      </c>
      <c r="I227" s="164">
        <v>1910</v>
      </c>
      <c r="J227" s="165">
        <v>1920</v>
      </c>
      <c r="K227" s="164">
        <v>2060</v>
      </c>
      <c r="L227" s="154"/>
    </row>
    <row customHeight="1" ht="19.5">
      <c r="A228" s="16"/>
      <c r="B228" s="11" t="s">
        <v>23</v>
      </c>
      <c r="C228" s="166">
        <v>0</v>
      </c>
      <c r="D228" s="63">
        <f t="shared" si="1"/>
        <v>7.86837822195936</v>
      </c>
      <c r="E228" s="64">
        <f t="shared" si="1"/>
        <v>406.787175301775</v>
      </c>
      <c r="F228" s="65">
        <f t="shared" si="1"/>
        <v>26.48326538039</v>
      </c>
      <c r="G228" s="64">
        <f t="shared" si="2"/>
        <v>28.1473208254146</v>
      </c>
      <c r="H228" s="65">
        <f t="shared" si="2"/>
        <v>100.089465443972</v>
      </c>
      <c r="I228" s="64">
        <f t="shared" si="2"/>
        <v>100.962046727984</v>
      </c>
      <c r="J228" s="65">
        <f t="shared" si="2"/>
        <v>100.433117820601</v>
      </c>
      <c r="K228" s="64">
        <f t="shared" si="2"/>
        <v>101.080977639514</v>
      </c>
      <c r="L228" s="154"/>
    </row>
    <row customHeight="1" ht="11.25">
      <c r="A229" s="16" t="s">
        <v>28</v>
      </c>
      <c r="B229" s="11" t="s">
        <v>17</v>
      </c>
      <c r="C229" s="65">
        <f t="shared" si="8"/>
        <v>16016</v>
      </c>
      <c r="D229" s="63">
        <f t="shared" si="8"/>
        <v>1390</v>
      </c>
      <c r="E229" s="64">
        <f t="shared" si="8"/>
        <v>6055.8</v>
      </c>
      <c r="F229" s="65">
        <f t="shared" si="8"/>
        <v>1700</v>
      </c>
      <c r="G229" s="64">
        <f t="shared" si="8"/>
        <v>1800</v>
      </c>
      <c r="H229" s="65">
        <f t="shared" si="8"/>
        <v>1790</v>
      </c>
      <c r="I229" s="64">
        <f t="shared" si="8"/>
        <v>1910</v>
      </c>
      <c r="J229" s="65">
        <f t="shared" si="8"/>
        <v>1920</v>
      </c>
      <c r="K229" s="64">
        <f t="shared" si="8"/>
        <v>2060</v>
      </c>
      <c r="L229" s="154"/>
    </row>
    <row customHeight="1" ht="11.25">
      <c r="A230" s="167" t="s">
        <v>76</v>
      </c>
      <c r="B230" s="12" t="s">
        <v>17</v>
      </c>
      <c r="C230" s="166">
        <v>16016</v>
      </c>
      <c r="D230" s="168">
        <v>1390</v>
      </c>
      <c r="E230" s="169">
        <v>6055.8</v>
      </c>
      <c r="F230" s="166">
        <v>1700</v>
      </c>
      <c r="G230" s="169">
        <v>1800</v>
      </c>
      <c r="H230" s="166">
        <v>1790</v>
      </c>
      <c r="I230" s="169">
        <v>1910</v>
      </c>
      <c r="J230" s="166">
        <v>1920</v>
      </c>
      <c r="K230" s="169">
        <v>2060</v>
      </c>
      <c r="L230" s="154"/>
    </row>
    <row customHeight="1" ht="11.25">
      <c r="A231" s="170"/>
      <c r="B231" s="13" t="s">
        <v>17</v>
      </c>
      <c r="C231" s="171"/>
      <c r="D231" s="172"/>
      <c r="E231" s="173"/>
      <c r="F231" s="171"/>
      <c r="G231" s="173"/>
      <c r="H231" s="171"/>
      <c r="I231" s="173"/>
      <c r="J231" s="171"/>
      <c r="K231" s="173"/>
      <c r="L231" s="154"/>
    </row>
    <row customHeight="1" ht="11.25">
      <c r="A232" s="130" t="s">
        <v>77</v>
      </c>
      <c r="B232" s="35" t="s">
        <v>17</v>
      </c>
      <c r="C232" s="124">
        <v>0</v>
      </c>
      <c r="D232" s="124">
        <v>1098</v>
      </c>
      <c r="E232" s="164">
        <v>0</v>
      </c>
      <c r="F232" s="165">
        <v>0</v>
      </c>
      <c r="G232" s="164">
        <v>0</v>
      </c>
      <c r="H232" s="165">
        <v>0</v>
      </c>
      <c r="I232" s="164">
        <v>0</v>
      </c>
      <c r="J232" s="165">
        <v>0</v>
      </c>
      <c r="K232" s="164">
        <v>0</v>
      </c>
      <c r="L232" s="154"/>
    </row>
    <row customHeight="1" ht="19.5">
      <c r="A233" s="29" t="s">
        <v>27</v>
      </c>
      <c r="B233" s="11" t="s">
        <v>23</v>
      </c>
      <c r="C233" s="166">
        <v>0</v>
      </c>
      <c r="D233" s="63">
        <f t="shared" si="1"/>
        <v>0</v>
      </c>
      <c r="E233" s="64">
        <f t="shared" si="1"/>
        <v>0</v>
      </c>
      <c r="F233" s="65">
        <f t="shared" si="1"/>
        <v>0</v>
      </c>
      <c r="G233" s="64">
        <f t="shared" si="2"/>
        <v>0</v>
      </c>
      <c r="H233" s="65">
        <f t="shared" si="2"/>
        <v>0</v>
      </c>
      <c r="I233" s="64">
        <f t="shared" si="2"/>
        <v>0</v>
      </c>
      <c r="J233" s="65">
        <f t="shared" si="2"/>
        <v>0</v>
      </c>
      <c r="K233" s="64">
        <f t="shared" si="2"/>
        <v>0</v>
      </c>
      <c r="L233" s="154"/>
    </row>
    <row customHeight="1" ht="11.25">
      <c r="A234" s="16" t="s">
        <v>28</v>
      </c>
      <c r="B234" s="11" t="s">
        <v>17</v>
      </c>
      <c r="C234" s="65">
        <f t="shared" si="5"/>
        <v>0</v>
      </c>
      <c r="D234" s="63">
        <f t="shared" si="5"/>
        <v>1098</v>
      </c>
      <c r="E234" s="64">
        <f t="shared" si="5"/>
        <v>0</v>
      </c>
      <c r="F234" s="65">
        <f t="shared" si="5"/>
        <v>0</v>
      </c>
      <c r="G234" s="64">
        <f t="shared" si="5"/>
        <v>0</v>
      </c>
      <c r="H234" s="65">
        <f t="shared" si="5"/>
        <v>0</v>
      </c>
      <c r="I234" s="64">
        <f t="shared" si="5"/>
        <v>0</v>
      </c>
      <c r="J234" s="65">
        <f t="shared" si="5"/>
        <v>0</v>
      </c>
      <c r="K234" s="64">
        <f t="shared" si="5"/>
        <v>0</v>
      </c>
      <c r="L234" s="154"/>
    </row>
    <row customHeight="1" ht="11.25">
      <c r="A235" s="167" t="s">
        <v>78</v>
      </c>
      <c r="B235" s="12" t="s">
        <v>17</v>
      </c>
      <c r="C235" s="166">
        <v>0</v>
      </c>
      <c r="D235" s="168">
        <v>1098</v>
      </c>
      <c r="E235" s="169">
        <v>0</v>
      </c>
      <c r="F235" s="166">
        <v>0</v>
      </c>
      <c r="G235" s="169">
        <v>0</v>
      </c>
      <c r="H235" s="166">
        <v>0</v>
      </c>
      <c r="I235" s="169">
        <v>0</v>
      </c>
      <c r="J235" s="166">
        <v>0</v>
      </c>
      <c r="K235" s="169">
        <v>0</v>
      </c>
      <c r="L235" s="154"/>
    </row>
    <row customHeight="1" ht="11.25">
      <c r="A236" s="167"/>
      <c r="B236" s="12" t="s">
        <v>17</v>
      </c>
      <c r="C236" s="166"/>
      <c r="D236" s="168"/>
      <c r="E236" s="169"/>
      <c r="F236" s="166"/>
      <c r="G236" s="169"/>
      <c r="H236" s="166"/>
      <c r="I236" s="169"/>
      <c r="J236" s="166"/>
      <c r="K236" s="169"/>
      <c r="L236" s="154"/>
    </row>
    <row customHeight="1" ht="11.25">
      <c r="A237" s="167"/>
      <c r="B237" s="12" t="s">
        <v>17</v>
      </c>
      <c r="C237" s="166"/>
      <c r="D237" s="168"/>
      <c r="E237" s="169"/>
      <c r="F237" s="166"/>
      <c r="G237" s="169"/>
      <c r="H237" s="166"/>
      <c r="I237" s="169"/>
      <c r="J237" s="166"/>
      <c r="K237" s="169"/>
      <c r="L237" s="154"/>
    </row>
    <row customHeight="1" ht="11.25">
      <c r="A238" s="167"/>
      <c r="B238" s="12" t="s">
        <v>17</v>
      </c>
      <c r="C238" s="166"/>
      <c r="D238" s="168"/>
      <c r="E238" s="169"/>
      <c r="F238" s="166"/>
      <c r="G238" s="169"/>
      <c r="H238" s="166"/>
      <c r="I238" s="169"/>
      <c r="J238" s="166"/>
      <c r="K238" s="169"/>
      <c r="L238" s="154"/>
    </row>
    <row customHeight="1" ht="11.25">
      <c r="A239" s="167"/>
      <c r="B239" s="12" t="s">
        <v>17</v>
      </c>
      <c r="C239" s="166"/>
      <c r="D239" s="168"/>
      <c r="E239" s="169"/>
      <c r="F239" s="166"/>
      <c r="G239" s="169"/>
      <c r="H239" s="166"/>
      <c r="I239" s="169"/>
      <c r="J239" s="166"/>
      <c r="K239" s="169"/>
      <c r="L239" s="154"/>
    </row>
    <row customHeight="1" ht="11.25">
      <c r="A240" s="167"/>
      <c r="B240" s="12" t="s">
        <v>17</v>
      </c>
      <c r="C240" s="166"/>
      <c r="D240" s="168"/>
      <c r="E240" s="169"/>
      <c r="F240" s="166"/>
      <c r="G240" s="169"/>
      <c r="H240" s="166"/>
      <c r="I240" s="169"/>
      <c r="J240" s="166"/>
      <c r="K240" s="169"/>
      <c r="L240" s="154"/>
    </row>
    <row customHeight="1" ht="11.25">
      <c r="A241" s="167"/>
      <c r="B241" s="12" t="s">
        <v>17</v>
      </c>
      <c r="C241" s="166"/>
      <c r="D241" s="168"/>
      <c r="E241" s="169"/>
      <c r="F241" s="166"/>
      <c r="G241" s="169"/>
      <c r="H241" s="166"/>
      <c r="I241" s="169"/>
      <c r="J241" s="166"/>
      <c r="K241" s="169"/>
      <c r="L241" s="154"/>
    </row>
    <row customHeight="1" ht="11.25">
      <c r="A242" s="167"/>
      <c r="B242" s="12" t="s">
        <v>17</v>
      </c>
      <c r="C242" s="166"/>
      <c r="D242" s="168"/>
      <c r="E242" s="169"/>
      <c r="F242" s="166"/>
      <c r="G242" s="169"/>
      <c r="H242" s="166"/>
      <c r="I242" s="169"/>
      <c r="J242" s="166"/>
      <c r="K242" s="169"/>
      <c r="L242" s="154"/>
    </row>
    <row customHeight="1" ht="11.25">
      <c r="A243" s="167"/>
      <c r="B243" s="12" t="s">
        <v>17</v>
      </c>
      <c r="C243" s="166"/>
      <c r="D243" s="168"/>
      <c r="E243" s="169"/>
      <c r="F243" s="166"/>
      <c r="G243" s="169"/>
      <c r="H243" s="166"/>
      <c r="I243" s="169"/>
      <c r="J243" s="166"/>
      <c r="K243" s="169"/>
      <c r="L243" s="154"/>
    </row>
    <row customHeight="1" ht="11.25">
      <c r="A244" s="170"/>
      <c r="B244" s="13" t="s">
        <v>17</v>
      </c>
      <c r="C244" s="171"/>
      <c r="D244" s="172"/>
      <c r="E244" s="173"/>
      <c r="F244" s="171"/>
      <c r="G244" s="173"/>
      <c r="H244" s="171"/>
      <c r="I244" s="173"/>
      <c r="J244" s="171"/>
      <c r="K244" s="173"/>
      <c r="L244" s="154"/>
    </row>
    <row customHeight="1" ht="11.25">
      <c r="A245" s="130" t="s">
        <v>79</v>
      </c>
      <c r="B245" s="35" t="s">
        <v>17</v>
      </c>
      <c r="C245" s="124">
        <v>17639</v>
      </c>
      <c r="D245" s="124">
        <v>30632</v>
      </c>
      <c r="E245" s="164">
        <v>3721.9</v>
      </c>
      <c r="F245" s="165">
        <v>35704.3</v>
      </c>
      <c r="G245" s="164">
        <v>35890</v>
      </c>
      <c r="H245" s="165">
        <v>2757</v>
      </c>
      <c r="I245" s="164">
        <v>3032</v>
      </c>
      <c r="J245" s="165">
        <v>2947</v>
      </c>
      <c r="K245" s="164">
        <v>3271.3</v>
      </c>
      <c r="L245" s="154"/>
    </row>
    <row customHeight="1" ht="19.5">
      <c r="A246" s="29" t="s">
        <v>27</v>
      </c>
      <c r="B246" s="11" t="s">
        <v>23</v>
      </c>
      <c r="C246" s="166">
        <v>0</v>
      </c>
      <c r="D246" s="63">
        <f t="shared" si="1"/>
        <v>157.443915102614</v>
      </c>
      <c r="E246" s="64">
        <f t="shared" si="1"/>
        <v>11.3448792070149</v>
      </c>
      <c r="F246" s="65">
        <f t="shared" si="1"/>
        <v>905.002871834075</v>
      </c>
      <c r="G246" s="64">
        <f t="shared" si="2"/>
        <v>913.15571144422</v>
      </c>
      <c r="H246" s="65">
        <f t="shared" si="2"/>
        <v>7.3400750986858</v>
      </c>
      <c r="I246" s="64">
        <f t="shared" si="2"/>
        <v>8.03809292533826</v>
      </c>
      <c r="J246" s="65">
        <f t="shared" si="2"/>
        <v>100.085719836059</v>
      </c>
      <c r="K246" s="64">
        <f t="shared" si="2"/>
        <v>101.117600947593</v>
      </c>
      <c r="L246" s="154"/>
    </row>
    <row customHeight="1" ht="11.25">
      <c r="A247" s="16" t="s">
        <v>28</v>
      </c>
      <c r="B247" s="11" t="s">
        <v>17</v>
      </c>
      <c r="C247" s="65">
        <f t="shared" si="9"/>
        <v>17639</v>
      </c>
      <c r="D247" s="63">
        <f t="shared" si="9"/>
        <v>30632</v>
      </c>
      <c r="E247" s="64">
        <f t="shared" si="9"/>
        <v>3721.9</v>
      </c>
      <c r="F247" s="65">
        <f t="shared" si="9"/>
        <v>35704.3</v>
      </c>
      <c r="G247" s="64">
        <f t="shared" si="9"/>
        <v>35890</v>
      </c>
      <c r="H247" s="65">
        <f t="shared" si="9"/>
        <v>2757</v>
      </c>
      <c r="I247" s="64">
        <f t="shared" si="9"/>
        <v>3032</v>
      </c>
      <c r="J247" s="65">
        <f t="shared" si="9"/>
        <v>2947</v>
      </c>
      <c r="K247" s="64">
        <f t="shared" si="9"/>
        <v>3271.3</v>
      </c>
      <c r="L247" s="154"/>
    </row>
    <row customHeight="1" ht="11.25">
      <c r="A248" s="167" t="s">
        <v>80</v>
      </c>
      <c r="B248" s="12" t="s">
        <v>17</v>
      </c>
      <c r="C248" s="166">
        <v>1514</v>
      </c>
      <c r="D248" s="168">
        <v>881</v>
      </c>
      <c r="E248" s="169">
        <v>900</v>
      </c>
      <c r="F248" s="166">
        <v>310</v>
      </c>
      <c r="G248" s="169">
        <v>330</v>
      </c>
      <c r="H248" s="166">
        <v>320</v>
      </c>
      <c r="I248" s="169">
        <v>345</v>
      </c>
      <c r="J248" s="166">
        <v>333</v>
      </c>
      <c r="K248" s="169">
        <v>365</v>
      </c>
      <c r="L248" s="154"/>
    </row>
    <row customHeight="1" ht="11.25">
      <c r="A249" s="167" t="s">
        <v>81</v>
      </c>
      <c r="B249" s="12" t="s">
        <v>17</v>
      </c>
      <c r="C249" s="166">
        <v>12991</v>
      </c>
      <c r="D249" s="168">
        <v>12223.1</v>
      </c>
      <c r="E249" s="169">
        <v>303.1</v>
      </c>
      <c r="F249" s="166">
        <v>0</v>
      </c>
      <c r="G249" s="169">
        <v>0</v>
      </c>
      <c r="H249" s="166">
        <v>0</v>
      </c>
      <c r="I249" s="169">
        <v>0</v>
      </c>
      <c r="J249" s="166">
        <v>0</v>
      </c>
      <c r="K249" s="169">
        <v>0</v>
      </c>
      <c r="L249" s="154"/>
    </row>
    <row customHeight="1" ht="11.25">
      <c r="A250" s="167" t="s">
        <v>82</v>
      </c>
      <c r="B250" s="12" t="s">
        <v>17</v>
      </c>
      <c r="C250" s="166">
        <v>3134</v>
      </c>
      <c r="D250" s="168">
        <v>5264.9</v>
      </c>
      <c r="E250" s="169">
        <v>2518.8</v>
      </c>
      <c r="F250" s="166">
        <v>2394.3</v>
      </c>
      <c r="G250" s="169">
        <v>2560</v>
      </c>
      <c r="H250" s="166">
        <v>2437</v>
      </c>
      <c r="I250" s="169">
        <v>2687</v>
      </c>
      <c r="J250" s="166">
        <v>2614</v>
      </c>
      <c r="K250" s="169">
        <v>2906.3</v>
      </c>
      <c r="L250" s="154"/>
    </row>
    <row customHeight="1" ht="11.25">
      <c r="A251" s="167" t="s">
        <v>83</v>
      </c>
      <c r="B251" s="12" t="s">
        <v>17</v>
      </c>
      <c r="C251" s="166">
        <v>0</v>
      </c>
      <c r="D251" s="168">
        <v>12263</v>
      </c>
      <c r="E251" s="169">
        <v>0</v>
      </c>
      <c r="F251" s="166">
        <v>33000</v>
      </c>
      <c r="G251" s="169">
        <v>33000</v>
      </c>
      <c r="H251" s="166">
        <v>0</v>
      </c>
      <c r="I251" s="169">
        <v>0</v>
      </c>
      <c r="J251" s="166">
        <v>0</v>
      </c>
      <c r="K251" s="169">
        <v>0</v>
      </c>
      <c r="L251" s="154"/>
    </row>
    <row customHeight="1" ht="11.25">
      <c r="A252" s="170"/>
      <c r="B252" s="13" t="s">
        <v>17</v>
      </c>
      <c r="C252" s="171"/>
      <c r="D252" s="172"/>
      <c r="E252" s="173"/>
      <c r="F252" s="171"/>
      <c r="G252" s="173"/>
      <c r="H252" s="171"/>
      <c r="I252" s="173"/>
      <c r="J252" s="171"/>
      <c r="K252" s="173"/>
      <c r="L252" s="154"/>
    </row>
    <row customHeight="1" ht="11.25">
      <c r="A253" s="130" t="s">
        <v>84</v>
      </c>
      <c r="B253" s="35" t="s">
        <v>17</v>
      </c>
      <c r="C253" s="124">
        <v>16765</v>
      </c>
      <c r="D253" s="124">
        <v>14711</v>
      </c>
      <c r="E253" s="164">
        <v>3090</v>
      </c>
      <c r="F253" s="165">
        <v>1600</v>
      </c>
      <c r="G253" s="164">
        <v>2130</v>
      </c>
      <c r="H253" s="165">
        <v>1865</v>
      </c>
      <c r="I253" s="164">
        <v>2630</v>
      </c>
      <c r="J253" s="165">
        <v>2160</v>
      </c>
      <c r="K253" s="164">
        <v>3160</v>
      </c>
      <c r="L253" s="154"/>
    </row>
    <row customHeight="1" ht="19.5">
      <c r="A254" s="29" t="s">
        <v>27</v>
      </c>
      <c r="B254" s="11" t="s">
        <v>23</v>
      </c>
      <c r="C254" s="166">
        <v>0</v>
      </c>
      <c r="D254" s="63">
        <f t="shared" si="1"/>
        <v>79.5542022826881</v>
      </c>
      <c r="E254" s="64">
        <f t="shared" si="1"/>
        <v>19.6122225655948</v>
      </c>
      <c r="F254" s="65">
        <f t="shared" si="1"/>
        <v>48.8489955425292</v>
      </c>
      <c r="G254" s="64">
        <f t="shared" si="2"/>
        <v>65.2765519270374</v>
      </c>
      <c r="H254" s="65">
        <f t="shared" si="2"/>
        <v>110.800855513308</v>
      </c>
      <c r="I254" s="64">
        <f t="shared" si="2"/>
        <v>117.482567463136</v>
      </c>
      <c r="J254" s="65">
        <f t="shared" si="2"/>
        <v>108.443534054282</v>
      </c>
      <c r="K254" s="64">
        <f t="shared" si="2"/>
        <v>112.607395740162</v>
      </c>
      <c r="L254" s="154"/>
    </row>
    <row customHeight="1" ht="11.25">
      <c r="A255" s="16" t="s">
        <v>28</v>
      </c>
      <c r="B255" s="11" t="s">
        <v>17</v>
      </c>
      <c r="C255" s="65">
        <f t="shared" si="9"/>
        <v>16765</v>
      </c>
      <c r="D255" s="63">
        <f t="shared" si="9"/>
        <v>14711</v>
      </c>
      <c r="E255" s="64">
        <f t="shared" si="9"/>
        <v>3090</v>
      </c>
      <c r="F255" s="65">
        <f t="shared" si="9"/>
        <v>1600</v>
      </c>
      <c r="G255" s="64">
        <f t="shared" si="9"/>
        <v>2130</v>
      </c>
      <c r="H255" s="65">
        <f t="shared" si="9"/>
        <v>1865</v>
      </c>
      <c r="I255" s="64">
        <f t="shared" si="9"/>
        <v>2630</v>
      </c>
      <c r="J255" s="65">
        <f t="shared" si="9"/>
        <v>2160</v>
      </c>
      <c r="K255" s="64">
        <f t="shared" si="9"/>
        <v>3160</v>
      </c>
      <c r="L255" s="154"/>
    </row>
    <row customHeight="1" ht="11.25">
      <c r="A256" s="167" t="s">
        <v>85</v>
      </c>
      <c r="B256" s="12" t="s">
        <v>17</v>
      </c>
      <c r="C256" s="166">
        <v>16452</v>
      </c>
      <c r="D256" s="168">
        <v>14623</v>
      </c>
      <c r="E256" s="169">
        <v>3000</v>
      </c>
      <c r="F256" s="166">
        <v>1500</v>
      </c>
      <c r="G256" s="169">
        <v>2000</v>
      </c>
      <c r="H256" s="166">
        <v>1700</v>
      </c>
      <c r="I256" s="169">
        <v>2400</v>
      </c>
      <c r="J256" s="166">
        <v>1980</v>
      </c>
      <c r="K256" s="169">
        <v>2900</v>
      </c>
      <c r="L256" s="154"/>
    </row>
    <row customHeight="1" ht="11.25">
      <c r="A257" s="167" t="s">
        <v>86</v>
      </c>
      <c r="B257" s="12" t="s">
        <v>17</v>
      </c>
      <c r="C257" s="166">
        <v>313</v>
      </c>
      <c r="D257" s="168">
        <v>88</v>
      </c>
      <c r="E257" s="169">
        <v>90</v>
      </c>
      <c r="F257" s="166">
        <v>100</v>
      </c>
      <c r="G257" s="169">
        <v>130</v>
      </c>
      <c r="H257" s="166">
        <v>165</v>
      </c>
      <c r="I257" s="169">
        <v>230</v>
      </c>
      <c r="J257" s="166">
        <v>180</v>
      </c>
      <c r="K257" s="169">
        <v>260</v>
      </c>
      <c r="L257" s="154"/>
    </row>
    <row customHeight="1" ht="11.25">
      <c r="A258" s="167"/>
      <c r="B258" s="12" t="s">
        <v>17</v>
      </c>
      <c r="C258" s="166"/>
      <c r="D258" s="168"/>
      <c r="E258" s="169"/>
      <c r="F258" s="166"/>
      <c r="G258" s="169"/>
      <c r="H258" s="166"/>
      <c r="I258" s="169"/>
      <c r="J258" s="166"/>
      <c r="K258" s="169"/>
      <c r="L258" s="154"/>
    </row>
    <row customHeight="1" ht="11.25">
      <c r="A259" s="167"/>
      <c r="B259" s="12" t="s">
        <v>17</v>
      </c>
      <c r="C259" s="166"/>
      <c r="D259" s="168"/>
      <c r="E259" s="169"/>
      <c r="F259" s="166"/>
      <c r="G259" s="169"/>
      <c r="H259" s="166"/>
      <c r="I259" s="169"/>
      <c r="J259" s="166"/>
      <c r="K259" s="169"/>
      <c r="L259" s="154"/>
    </row>
    <row customHeight="1" ht="11.25">
      <c r="A260" s="170"/>
      <c r="B260" s="13" t="s">
        <v>17</v>
      </c>
      <c r="C260" s="171"/>
      <c r="D260" s="172"/>
      <c r="E260" s="173"/>
      <c r="F260" s="171"/>
      <c r="G260" s="173"/>
      <c r="H260" s="171"/>
      <c r="I260" s="173"/>
      <c r="J260" s="171"/>
      <c r="K260" s="173"/>
      <c r="L260" s="154"/>
    </row>
    <row customHeight="1" ht="11.25">
      <c r="A261" s="130" t="s">
        <v>87</v>
      </c>
      <c r="B261" s="35" t="s">
        <v>17</v>
      </c>
      <c r="C261" s="124">
        <v>17756</v>
      </c>
      <c r="D261" s="124">
        <v>4307</v>
      </c>
      <c r="E261" s="164">
        <v>972</v>
      </c>
      <c r="F261" s="165">
        <v>450</v>
      </c>
      <c r="G261" s="164">
        <v>490</v>
      </c>
      <c r="H261" s="165">
        <v>465</v>
      </c>
      <c r="I261" s="164">
        <v>540</v>
      </c>
      <c r="J261" s="165">
        <v>510</v>
      </c>
      <c r="K261" s="164">
        <v>610</v>
      </c>
      <c r="L261" s="154"/>
    </row>
    <row customHeight="1" ht="19.5">
      <c r="A262" s="29" t="s">
        <v>27</v>
      </c>
      <c r="B262" s="11" t="s">
        <v>23</v>
      </c>
      <c r="C262" s="166">
        <v>0</v>
      </c>
      <c r="D262" s="63">
        <f t="shared" si="1"/>
        <v>21.9914681069078</v>
      </c>
      <c r="E262" s="64">
        <f t="shared" si="1"/>
        <v>21.07181391247</v>
      </c>
      <c r="F262" s="65">
        <f t="shared" si="1"/>
        <v>43.675751222921</v>
      </c>
      <c r="G262" s="64">
        <f t="shared" si="2"/>
        <v>47.7381843122584</v>
      </c>
      <c r="H262" s="65">
        <f t="shared" si="2"/>
        <v>98.2256020278834</v>
      </c>
      <c r="I262" s="64">
        <f t="shared" si="2"/>
        <v>104.856404978737</v>
      </c>
      <c r="J262" s="65">
        <f t="shared" si="2"/>
        <v>102.694212879062</v>
      </c>
      <c r="K262" s="64">
        <f t="shared" si="2"/>
        <v>105.869693498559</v>
      </c>
      <c r="L262" s="154"/>
    </row>
    <row customHeight="1" ht="11.25">
      <c r="A263" s="16" t="s">
        <v>28</v>
      </c>
      <c r="B263" s="11" t="s">
        <v>17</v>
      </c>
      <c r="C263" s="65">
        <f t="shared" si="11" ref="C263:K263">SUM(C264:C270)</f>
        <v>17756</v>
      </c>
      <c r="D263" s="63">
        <f t="shared" si="11"/>
        <v>4307</v>
      </c>
      <c r="E263" s="64">
        <f t="shared" si="11"/>
        <v>972</v>
      </c>
      <c r="F263" s="65">
        <f t="shared" si="11"/>
        <v>450</v>
      </c>
      <c r="G263" s="64">
        <f t="shared" si="11"/>
        <v>490</v>
      </c>
      <c r="H263" s="65">
        <f t="shared" si="11"/>
        <v>465</v>
      </c>
      <c r="I263" s="64">
        <f t="shared" si="11"/>
        <v>540</v>
      </c>
      <c r="J263" s="65">
        <f t="shared" si="11"/>
        <v>510</v>
      </c>
      <c r="K263" s="64">
        <f t="shared" si="11"/>
        <v>610</v>
      </c>
      <c r="L263" s="154"/>
    </row>
    <row customHeight="1" ht="11.25">
      <c r="A264" s="167" t="s">
        <v>88</v>
      </c>
      <c r="B264" s="12" t="s">
        <v>17</v>
      </c>
      <c r="C264" s="166">
        <v>145</v>
      </c>
      <c r="D264" s="168">
        <v>0</v>
      </c>
      <c r="E264" s="169">
        <v>180</v>
      </c>
      <c r="F264" s="166">
        <v>150</v>
      </c>
      <c r="G264" s="169">
        <v>170</v>
      </c>
      <c r="H264" s="166">
        <v>155</v>
      </c>
      <c r="I264" s="169">
        <v>190</v>
      </c>
      <c r="J264" s="166">
        <v>180</v>
      </c>
      <c r="K264" s="169">
        <v>220</v>
      </c>
      <c r="L264" s="154"/>
    </row>
    <row customHeight="1" ht="11.25">
      <c r="A265" s="167" t="s">
        <v>89</v>
      </c>
      <c r="B265" s="12" t="s">
        <v>17</v>
      </c>
      <c r="C265" s="166">
        <v>961</v>
      </c>
      <c r="D265" s="168">
        <v>392</v>
      </c>
      <c r="E265" s="169">
        <v>292</v>
      </c>
      <c r="F265" s="166">
        <v>300</v>
      </c>
      <c r="G265" s="169">
        <v>320</v>
      </c>
      <c r="H265" s="166">
        <v>310</v>
      </c>
      <c r="I265" s="169">
        <v>350</v>
      </c>
      <c r="J265" s="166">
        <v>330</v>
      </c>
      <c r="K265" s="169">
        <v>390</v>
      </c>
      <c r="L265" s="154"/>
    </row>
    <row customHeight="1" ht="11.25">
      <c r="A266" s="167" t="s">
        <v>90</v>
      </c>
      <c r="B266" s="12" t="s">
        <v>17</v>
      </c>
      <c r="C266" s="166">
        <v>13637</v>
      </c>
      <c r="D266" s="168">
        <v>0</v>
      </c>
      <c r="E266" s="169">
        <v>0</v>
      </c>
      <c r="F266" s="169">
        <v>0</v>
      </c>
      <c r="G266" s="169">
        <v>0</v>
      </c>
      <c r="H266" s="169">
        <v>0</v>
      </c>
      <c r="I266" s="169">
        <v>0</v>
      </c>
      <c r="J266" s="169">
        <v>0</v>
      </c>
      <c r="K266" s="169">
        <v>0</v>
      </c>
      <c r="L266" s="154"/>
    </row>
    <row customHeight="1" ht="11.25">
      <c r="A267" s="167" t="s">
        <v>91</v>
      </c>
      <c r="B267" s="12" t="s">
        <v>17</v>
      </c>
      <c r="C267" s="166">
        <v>3013</v>
      </c>
      <c r="D267" s="168">
        <v>0</v>
      </c>
      <c r="E267" s="169">
        <v>0</v>
      </c>
      <c r="F267" s="169">
        <v>0</v>
      </c>
      <c r="G267" s="169">
        <v>0</v>
      </c>
      <c r="H267" s="169">
        <v>0</v>
      </c>
      <c r="I267" s="169">
        <v>0</v>
      </c>
      <c r="J267" s="169">
        <v>0</v>
      </c>
      <c r="K267" s="169">
        <v>0</v>
      </c>
      <c r="L267" s="154"/>
    </row>
    <row customHeight="1" ht="11.25">
      <c r="A268" s="167" t="s">
        <v>92</v>
      </c>
      <c r="B268" s="12" t="s">
        <v>17</v>
      </c>
      <c r="C268" s="166">
        <v>0</v>
      </c>
      <c r="D268" s="168">
        <v>3674</v>
      </c>
      <c r="E268" s="169">
        <v>0</v>
      </c>
      <c r="F268" s="166">
        <v>0</v>
      </c>
      <c r="G268" s="169">
        <v>0</v>
      </c>
      <c r="H268" s="166">
        <v>0</v>
      </c>
      <c r="I268" s="169">
        <v>0</v>
      </c>
      <c r="J268" s="166">
        <v>0</v>
      </c>
      <c r="K268" s="169">
        <v>0</v>
      </c>
      <c r="L268" s="154"/>
    </row>
    <row customHeight="1" ht="11.25">
      <c r="A269" s="167" t="s">
        <v>93</v>
      </c>
      <c r="B269" s="12" t="s">
        <v>17</v>
      </c>
      <c r="C269" s="166">
        <v>0</v>
      </c>
      <c r="D269" s="168">
        <v>241</v>
      </c>
      <c r="E269" s="169">
        <v>500</v>
      </c>
      <c r="F269" s="166">
        <v>0</v>
      </c>
      <c r="G269" s="169">
        <v>0</v>
      </c>
      <c r="H269" s="166">
        <v>0</v>
      </c>
      <c r="I269" s="169">
        <v>0</v>
      </c>
      <c r="J269" s="166">
        <v>0</v>
      </c>
      <c r="K269" s="169">
        <v>0</v>
      </c>
      <c r="L269" s="154"/>
    </row>
    <row customHeight="1" ht="11.25">
      <c r="A270" s="170"/>
      <c r="B270" s="13" t="s">
        <v>17</v>
      </c>
      <c r="C270" s="171"/>
      <c r="D270" s="172"/>
      <c r="E270" s="173"/>
      <c r="F270" s="171"/>
      <c r="G270" s="173"/>
      <c r="H270" s="171"/>
      <c r="I270" s="173"/>
      <c r="J270" s="171"/>
      <c r="K270" s="173"/>
      <c r="L270" s="154"/>
    </row>
    <row customHeight="1" ht="11.25">
      <c r="A271" s="130" t="s">
        <v>94</v>
      </c>
      <c r="B271" s="35" t="s">
        <v>17</v>
      </c>
      <c r="C271" s="124">
        <v>0</v>
      </c>
      <c r="D271" s="124">
        <v>0</v>
      </c>
      <c r="E271" s="164">
        <v>0</v>
      </c>
      <c r="F271" s="165">
        <v>0</v>
      </c>
      <c r="G271" s="164">
        <v>0</v>
      </c>
      <c r="H271" s="165">
        <v>0</v>
      </c>
      <c r="I271" s="164">
        <v>0</v>
      </c>
      <c r="J271" s="165">
        <v>0</v>
      </c>
      <c r="K271" s="164">
        <v>0</v>
      </c>
      <c r="L271" s="154"/>
    </row>
    <row customHeight="1" ht="19.5">
      <c r="A272" s="29" t="s">
        <v>27</v>
      </c>
      <c r="B272" s="11" t="s">
        <v>23</v>
      </c>
      <c r="C272" s="166">
        <v>0</v>
      </c>
      <c r="D272" s="63">
        <f t="shared" si="1"/>
        <v>0</v>
      </c>
      <c r="E272" s="64">
        <f t="shared" si="1"/>
        <v>0</v>
      </c>
      <c r="F272" s="65">
        <f t="shared" si="1"/>
        <v>0</v>
      </c>
      <c r="G272" s="64">
        <f t="shared" si="2"/>
        <v>0</v>
      </c>
      <c r="H272" s="65">
        <f t="shared" si="2"/>
        <v>0</v>
      </c>
      <c r="I272" s="64">
        <f t="shared" si="2"/>
        <v>0</v>
      </c>
      <c r="J272" s="65">
        <f t="shared" si="2"/>
        <v>0</v>
      </c>
      <c r="K272" s="64">
        <f t="shared" si="2"/>
        <v>0</v>
      </c>
      <c r="L272" s="154"/>
    </row>
    <row customHeight="1" ht="11.25">
      <c r="A273" s="16" t="s">
        <v>28</v>
      </c>
      <c r="B273" s="11" t="s">
        <v>17</v>
      </c>
      <c r="C273" s="65">
        <f t="shared" si="10"/>
        <v>0</v>
      </c>
      <c r="D273" s="63">
        <f t="shared" si="10"/>
        <v>0</v>
      </c>
      <c r="E273" s="64">
        <f t="shared" si="10"/>
        <v>0</v>
      </c>
      <c r="F273" s="65">
        <f t="shared" si="10"/>
        <v>0</v>
      </c>
      <c r="G273" s="64">
        <f t="shared" si="10"/>
        <v>0</v>
      </c>
      <c r="H273" s="65">
        <f t="shared" si="10"/>
        <v>0</v>
      </c>
      <c r="I273" s="64">
        <f t="shared" si="10"/>
        <v>0</v>
      </c>
      <c r="J273" s="65">
        <f t="shared" si="10"/>
        <v>0</v>
      </c>
      <c r="K273" s="64">
        <f t="shared" si="10"/>
        <v>0</v>
      </c>
      <c r="L273" s="154"/>
    </row>
    <row customHeight="1" ht="11.25">
      <c r="A274" s="167"/>
      <c r="B274" s="12" t="s">
        <v>17</v>
      </c>
      <c r="C274" s="166">
        <v>0</v>
      </c>
      <c r="D274" s="168">
        <v>0</v>
      </c>
      <c r="E274" s="169">
        <v>0</v>
      </c>
      <c r="F274" s="166">
        <v>0</v>
      </c>
      <c r="G274" s="169">
        <v>0</v>
      </c>
      <c r="H274" s="166">
        <v>0</v>
      </c>
      <c r="I274" s="169">
        <v>0</v>
      </c>
      <c r="J274" s="166">
        <v>0</v>
      </c>
      <c r="K274" s="169">
        <v>0</v>
      </c>
      <c r="L274" s="154"/>
    </row>
    <row customHeight="1" ht="11.25">
      <c r="A275" s="167"/>
      <c r="B275" s="12" t="s">
        <v>17</v>
      </c>
      <c r="C275" s="166"/>
      <c r="D275" s="168"/>
      <c r="E275" s="169"/>
      <c r="F275" s="166"/>
      <c r="G275" s="169"/>
      <c r="H275" s="166"/>
      <c r="I275" s="169"/>
      <c r="J275" s="166"/>
      <c r="K275" s="169"/>
      <c r="L275" s="154"/>
    </row>
    <row customHeight="1" ht="11.25">
      <c r="A276" s="170"/>
      <c r="B276" s="13" t="s">
        <v>17</v>
      </c>
      <c r="C276" s="178"/>
      <c r="D276" s="172"/>
      <c r="E276" s="173"/>
      <c r="F276" s="171"/>
      <c r="G276" s="173"/>
      <c r="H276" s="171"/>
      <c r="I276" s="173"/>
      <c r="J276" s="171"/>
      <c r="K276" s="173"/>
      <c r="L276" s="154"/>
    </row>
    <row customHeight="1" ht="36">
      <c r="A277" s="25" t="s">
        <v>95</v>
      </c>
      <c r="B277" s="8"/>
      <c r="C277" s="40">
        <f t="shared" si="12" ref="C277:K277">C278+C282</f>
        <v>953165</v>
      </c>
      <c r="D277" s="40">
        <f t="shared" si="12"/>
        <v>695952</v>
      </c>
      <c r="E277" s="40">
        <f t="shared" si="12"/>
        <v>544290.4</v>
      </c>
      <c r="F277" s="38">
        <f t="shared" si="12"/>
        <v>292974.257</v>
      </c>
      <c r="G277" s="40">
        <f t="shared" si="12"/>
        <v>317110</v>
      </c>
      <c r="H277" s="38">
        <f t="shared" si="12"/>
        <v>1225597.03</v>
      </c>
      <c r="I277" s="40">
        <f t="shared" si="12"/>
        <v>1347232.03</v>
      </c>
      <c r="J277" s="38">
        <f t="shared" si="12"/>
        <v>1351576.96</v>
      </c>
      <c r="K277" s="40">
        <f t="shared" si="12"/>
        <v>1543731.3</v>
      </c>
      <c r="L277" s="154"/>
    </row>
    <row customHeight="1" ht="29.25">
      <c r="A278" s="16" t="s">
        <v>96</v>
      </c>
      <c r="B278" s="11" t="s">
        <v>17</v>
      </c>
      <c r="C278" s="124">
        <v>150500</v>
      </c>
      <c r="D278" s="124">
        <v>138911</v>
      </c>
      <c r="E278" s="169">
        <f t="shared" si="10"/>
        <v>374177</v>
      </c>
      <c r="F278" s="65">
        <f t="shared" si="10"/>
        <v>52520</v>
      </c>
      <c r="G278" s="64">
        <f t="shared" si="10"/>
        <v>55750</v>
      </c>
      <c r="H278" s="65">
        <f t="shared" si="10"/>
        <v>702680</v>
      </c>
      <c r="I278" s="64">
        <f t="shared" si="10"/>
        <v>683020</v>
      </c>
      <c r="J278" s="65">
        <f t="shared" si="10"/>
        <v>802930</v>
      </c>
      <c r="K278" s="64">
        <f t="shared" si="10"/>
        <v>833430</v>
      </c>
      <c r="L278" s="154"/>
    </row>
    <row customHeight="1" ht="11.25">
      <c r="A279" s="29" t="s">
        <v>97</v>
      </c>
      <c r="B279" s="11" t="s">
        <v>17</v>
      </c>
      <c r="C279" s="166">
        <v>0</v>
      </c>
      <c r="D279" s="168">
        <v>0</v>
      </c>
      <c r="E279" s="169">
        <v>0</v>
      </c>
      <c r="F279" s="166">
        <v>0</v>
      </c>
      <c r="G279" s="169">
        <v>0</v>
      </c>
      <c r="H279" s="166">
        <v>0</v>
      </c>
      <c r="I279" s="169">
        <v>0</v>
      </c>
      <c r="J279" s="166">
        <v>0</v>
      </c>
      <c r="K279" s="169">
        <v>0</v>
      </c>
      <c r="L279" s="154"/>
    </row>
    <row customHeight="1" ht="11.25">
      <c r="A280" s="29" t="s">
        <v>98</v>
      </c>
      <c r="B280" s="11" t="s">
        <v>17</v>
      </c>
      <c r="C280" s="166">
        <v>0</v>
      </c>
      <c r="D280" s="168">
        <v>0</v>
      </c>
      <c r="E280" s="169">
        <v>0</v>
      </c>
      <c r="F280" s="166">
        <v>0</v>
      </c>
      <c r="G280" s="169">
        <v>0</v>
      </c>
      <c r="H280" s="166">
        <v>0</v>
      </c>
      <c r="I280" s="169">
        <v>0</v>
      </c>
      <c r="J280" s="166">
        <v>0</v>
      </c>
      <c r="K280" s="169">
        <v>0</v>
      </c>
      <c r="L280" s="154"/>
    </row>
    <row customHeight="1" ht="11.25">
      <c r="A281" s="29" t="s">
        <v>99</v>
      </c>
      <c r="B281" s="11" t="s">
        <v>17</v>
      </c>
      <c r="C281" s="63">
        <f t="shared" si="13" ref="C281:D281">C278-C279-C280</f>
        <v>150500</v>
      </c>
      <c r="D281" s="63">
        <f t="shared" si="13"/>
        <v>138911</v>
      </c>
      <c r="E281" s="169">
        <f>E14+9177</f>
        <v>374177</v>
      </c>
      <c r="F281" s="166">
        <f>F14+2520</f>
        <v>52520</v>
      </c>
      <c r="G281" s="166">
        <f>G14+2750</f>
        <v>55750</v>
      </c>
      <c r="H281" s="166">
        <f>H14-H283+2680</f>
        <v>702680</v>
      </c>
      <c r="I281" s="166">
        <f>I14-I283+3020</f>
        <v>683020</v>
      </c>
      <c r="J281" s="166">
        <f>J14-J283+2930</f>
        <v>802930</v>
      </c>
      <c r="K281" s="166">
        <f>K14-K283+3430</f>
        <v>833430</v>
      </c>
      <c r="L281" s="154"/>
    </row>
    <row customHeight="1" ht="29.25">
      <c r="A282" s="16" t="s">
        <v>100</v>
      </c>
      <c r="B282" s="11" t="s">
        <v>17</v>
      </c>
      <c r="C282" s="64">
        <f t="shared" si="14" ref="C282:K282">SUM(C283:C285,C289:C290)</f>
        <v>802665</v>
      </c>
      <c r="D282" s="64">
        <f t="shared" si="14"/>
        <v>557041</v>
      </c>
      <c r="E282" s="64">
        <f t="shared" si="14"/>
        <v>170113.4</v>
      </c>
      <c r="F282" s="65">
        <f t="shared" si="14"/>
        <v>240454.257</v>
      </c>
      <c r="G282" s="64">
        <f t="shared" si="14"/>
        <v>261360</v>
      </c>
      <c r="H282" s="65">
        <f t="shared" si="14"/>
        <v>522917.03</v>
      </c>
      <c r="I282" s="64">
        <f t="shared" si="14"/>
        <v>664212.03</v>
      </c>
      <c r="J282" s="65">
        <f t="shared" si="14"/>
        <v>548646.96</v>
      </c>
      <c r="K282" s="64">
        <f t="shared" si="14"/>
        <v>710301.3</v>
      </c>
      <c r="L282" s="154"/>
    </row>
    <row customHeight="1" ht="11.25">
      <c r="A283" s="29" t="s">
        <v>101</v>
      </c>
      <c r="B283" s="11" t="s">
        <v>17</v>
      </c>
      <c r="C283" s="124">
        <v>55835</v>
      </c>
      <c r="D283" s="124">
        <v>263694</v>
      </c>
      <c r="E283" s="169">
        <v>0</v>
      </c>
      <c r="F283" s="166">
        <v>0</v>
      </c>
      <c r="G283" s="169">
        <v>0</v>
      </c>
      <c r="H283" s="166">
        <v>300000</v>
      </c>
      <c r="I283" s="169">
        <v>400000</v>
      </c>
      <c r="J283" s="166">
        <v>300000</v>
      </c>
      <c r="K283" s="169">
        <v>400000</v>
      </c>
      <c r="L283" s="154"/>
    </row>
    <row customHeight="1" ht="11.25">
      <c r="A284" s="29" t="s">
        <v>102</v>
      </c>
      <c r="B284" s="11" t="s">
        <v>17</v>
      </c>
      <c r="C284" s="124">
        <v>0</v>
      </c>
      <c r="D284" s="124">
        <v>0</v>
      </c>
      <c r="E284" s="169">
        <v>0</v>
      </c>
      <c r="F284" s="166">
        <v>0</v>
      </c>
      <c r="G284" s="169">
        <v>0</v>
      </c>
      <c r="H284" s="166">
        <v>0</v>
      </c>
      <c r="I284" s="169">
        <v>0</v>
      </c>
      <c r="J284" s="166">
        <v>0</v>
      </c>
      <c r="K284" s="169">
        <v>0</v>
      </c>
      <c r="L284" s="154"/>
    </row>
    <row customHeight="1" ht="11.25">
      <c r="A285" s="29" t="s">
        <v>103</v>
      </c>
      <c r="B285" s="11" t="s">
        <v>17</v>
      </c>
      <c r="C285" s="64">
        <f t="shared" si="10"/>
        <v>731919</v>
      </c>
      <c r="D285" s="64">
        <f t="shared" si="10"/>
        <v>292108</v>
      </c>
      <c r="E285" s="64">
        <f t="shared" si="10"/>
        <v>169731.4</v>
      </c>
      <c r="F285" s="65">
        <f t="shared" si="10"/>
        <v>240054.257</v>
      </c>
      <c r="G285" s="64">
        <f t="shared" si="10"/>
        <v>260910</v>
      </c>
      <c r="H285" s="65">
        <f t="shared" si="10"/>
        <v>222442.03</v>
      </c>
      <c r="I285" s="64">
        <f t="shared" si="10"/>
        <v>263632.03</v>
      </c>
      <c r="J285" s="65">
        <f t="shared" si="10"/>
        <v>248136.96</v>
      </c>
      <c r="K285" s="64">
        <f t="shared" si="10"/>
        <v>309651.3</v>
      </c>
      <c r="L285" s="154"/>
    </row>
    <row customHeight="1" ht="11.25">
      <c r="A286" s="29" t="s">
        <v>104</v>
      </c>
      <c r="B286" s="11" t="s">
        <v>17</v>
      </c>
      <c r="C286" s="124">
        <v>677779</v>
      </c>
      <c r="D286" s="124">
        <v>247740</v>
      </c>
      <c r="E286" s="169">
        <v>155936.8</v>
      </c>
      <c r="F286" s="166">
        <v>200000</v>
      </c>
      <c r="G286" s="169">
        <v>220000</v>
      </c>
      <c r="H286" s="166">
        <v>215000</v>
      </c>
      <c r="I286" s="169">
        <v>255000</v>
      </c>
      <c r="J286" s="166">
        <v>240000</v>
      </c>
      <c r="K286" s="169">
        <v>300000</v>
      </c>
      <c r="L286" s="154"/>
    </row>
    <row customHeight="1" ht="19.5">
      <c r="A287" s="29" t="s">
        <v>105</v>
      </c>
      <c r="B287" s="11" t="s">
        <v>17</v>
      </c>
      <c r="C287" s="124">
        <v>51203</v>
      </c>
      <c r="D287" s="124">
        <v>42369</v>
      </c>
      <c r="E287" s="169">
        <v>13507.271</v>
      </c>
      <c r="F287" s="166">
        <v>38553.357</v>
      </c>
      <c r="G287" s="169">
        <v>39366.4</v>
      </c>
      <c r="H287" s="166">
        <v>6924.73</v>
      </c>
      <c r="I287" s="169">
        <v>8051.03</v>
      </c>
      <c r="J287" s="166">
        <v>7578.66</v>
      </c>
      <c r="K287" s="169">
        <v>9016.637</v>
      </c>
      <c r="L287" s="154"/>
    </row>
    <row customHeight="1" ht="11.25">
      <c r="A288" s="29" t="s">
        <v>106</v>
      </c>
      <c r="B288" s="11" t="s">
        <v>17</v>
      </c>
      <c r="C288" s="124">
        <v>2937</v>
      </c>
      <c r="D288" s="124">
        <v>1999</v>
      </c>
      <c r="E288" s="169">
        <v>287.329</v>
      </c>
      <c r="F288" s="166">
        <v>1500.9</v>
      </c>
      <c r="G288" s="169">
        <v>1543.6</v>
      </c>
      <c r="H288" s="166">
        <v>517.3</v>
      </c>
      <c r="I288" s="169">
        <v>581</v>
      </c>
      <c r="J288" s="166">
        <v>558.3</v>
      </c>
      <c r="K288" s="169">
        <v>634.663</v>
      </c>
      <c r="L288" s="154"/>
    </row>
    <row customHeight="1" ht="11.25">
      <c r="A289" s="29" t="s">
        <v>107</v>
      </c>
      <c r="B289" s="11" t="s">
        <v>17</v>
      </c>
      <c r="C289" s="124">
        <v>0</v>
      </c>
      <c r="D289" s="124">
        <v>421</v>
      </c>
      <c r="E289" s="169">
        <v>0</v>
      </c>
      <c r="F289" s="166">
        <v>0</v>
      </c>
      <c r="G289" s="169">
        <v>0</v>
      </c>
      <c r="H289" s="166">
        <v>0</v>
      </c>
      <c r="I289" s="169">
        <v>0</v>
      </c>
      <c r="J289" s="166">
        <v>0</v>
      </c>
      <c r="K289" s="169">
        <v>0</v>
      </c>
      <c r="L289" s="154"/>
    </row>
    <row customHeight="1" ht="11.25">
      <c r="A290" s="29" t="s">
        <v>108</v>
      </c>
      <c r="B290" s="11" t="s">
        <v>17</v>
      </c>
      <c r="C290" s="124">
        <v>14911</v>
      </c>
      <c r="D290" s="124">
        <v>818</v>
      </c>
      <c r="E290" s="169">
        <v>382</v>
      </c>
      <c r="F290" s="166">
        <v>400</v>
      </c>
      <c r="G290" s="169">
        <v>450</v>
      </c>
      <c r="H290" s="166">
        <v>475</v>
      </c>
      <c r="I290" s="169">
        <v>580</v>
      </c>
      <c r="J290" s="166">
        <v>510</v>
      </c>
      <c r="K290" s="169">
        <v>650</v>
      </c>
      <c r="L290" s="154"/>
    </row>
    <row s="94" customFormat="1" customHeight="1" ht="19.5">
      <c r="A291" s="91" t="s">
        <v>109</v>
      </c>
      <c r="B291" s="92" t="s">
        <v>17</v>
      </c>
      <c r="C291" s="124">
        <v>0</v>
      </c>
      <c r="D291" s="124">
        <v>0</v>
      </c>
      <c r="E291" s="169">
        <v>0</v>
      </c>
      <c r="F291" s="166">
        <v>0</v>
      </c>
      <c r="G291" s="169">
        <v>0</v>
      </c>
      <c r="H291" s="166">
        <v>0</v>
      </c>
      <c r="I291" s="169">
        <v>0</v>
      </c>
      <c r="J291" s="166">
        <v>0</v>
      </c>
      <c r="K291" s="169">
        <v>0</v>
      </c>
      <c r="L291" s="179"/>
    </row>
    <row s="94" customFormat="1" customHeight="1" ht="36">
      <c r="A292" s="95" t="s">
        <v>110</v>
      </c>
      <c r="B292" s="96"/>
      <c r="C292" s="97"/>
      <c r="D292" s="98"/>
      <c r="E292" s="99"/>
      <c r="F292" s="97"/>
      <c r="G292" s="99"/>
      <c r="H292" s="97"/>
      <c r="I292" s="99"/>
      <c r="J292" s="97"/>
      <c r="K292" s="99"/>
      <c r="L292" s="179"/>
    </row>
    <row s="94" customFormat="1" customHeight="1" ht="11.25">
      <c r="A293" s="100" t="s">
        <v>111</v>
      </c>
      <c r="B293" s="101" t="s">
        <v>17</v>
      </c>
      <c r="C293" s="102">
        <f t="shared" si="15" ref="C293:K293">SUM(C295:C296)</f>
        <v>692275</v>
      </c>
      <c r="D293" s="103">
        <f t="shared" si="15"/>
        <v>258678</v>
      </c>
      <c r="E293" s="104">
        <f t="shared" si="15"/>
        <v>158294</v>
      </c>
      <c r="F293" s="102">
        <f t="shared" si="15"/>
        <v>202600</v>
      </c>
      <c r="G293" s="104">
        <f t="shared" si="15"/>
        <v>223180</v>
      </c>
      <c r="H293" s="102">
        <f t="shared" si="15"/>
        <v>217905</v>
      </c>
      <c r="I293" s="104">
        <f t="shared" si="15"/>
        <v>258730</v>
      </c>
      <c r="J293" s="102">
        <f t="shared" si="15"/>
        <v>243270</v>
      </c>
      <c r="K293" s="104">
        <f t="shared" si="15"/>
        <v>304360</v>
      </c>
      <c r="L293" s="179"/>
    </row>
    <row s="94" customFormat="1" customHeight="1" ht="11.25">
      <c r="A294" s="100" t="s">
        <v>112</v>
      </c>
      <c r="B294" s="101"/>
      <c r="C294" s="102">
        <v>0</v>
      </c>
      <c r="D294" s="103">
        <v>0</v>
      </c>
      <c r="E294" s="104">
        <v>0</v>
      </c>
      <c r="F294" s="102">
        <v>0</v>
      </c>
      <c r="G294" s="104">
        <v>0</v>
      </c>
      <c r="H294" s="102">
        <v>0</v>
      </c>
      <c r="I294" s="104">
        <v>0</v>
      </c>
      <c r="J294" s="102">
        <v>0</v>
      </c>
      <c r="K294" s="104">
        <v>0</v>
      </c>
      <c r="L294" s="179"/>
    </row>
    <row s="94" customFormat="1" customHeight="1" ht="11.25">
      <c r="A295" s="105" t="s">
        <v>113</v>
      </c>
      <c r="B295" s="101" t="s">
        <v>17</v>
      </c>
      <c r="C295" s="166">
        <f t="shared" si="16" ref="C295:K295">C193</f>
        <v>672499</v>
      </c>
      <c r="D295" s="166">
        <f t="shared" si="16"/>
        <v>240982</v>
      </c>
      <c r="E295" s="166">
        <f t="shared" si="16"/>
        <v>150000</v>
      </c>
      <c r="F295" s="166">
        <f t="shared" si="16"/>
        <v>200000</v>
      </c>
      <c r="G295" s="166">
        <f t="shared" si="16"/>
        <v>220000</v>
      </c>
      <c r="H295" s="166">
        <f t="shared" si="16"/>
        <v>215000</v>
      </c>
      <c r="I295" s="166">
        <f t="shared" si="16"/>
        <v>255000</v>
      </c>
      <c r="J295" s="166">
        <f t="shared" si="16"/>
        <v>240000</v>
      </c>
      <c r="K295" s="166">
        <f t="shared" si="16"/>
        <v>300000</v>
      </c>
      <c r="L295" s="179"/>
    </row>
    <row s="94" customFormat="1" customHeight="1" ht="11.25">
      <c r="A296" s="91" t="s">
        <v>114</v>
      </c>
      <c r="B296" s="92" t="s">
        <v>17</v>
      </c>
      <c r="C296" s="166">
        <f t="shared" si="17" ref="C296:K296">C199+C253</f>
        <v>19776</v>
      </c>
      <c r="D296" s="166">
        <f t="shared" si="17"/>
        <v>17696</v>
      </c>
      <c r="E296" s="166">
        <f t="shared" si="17"/>
        <v>8294</v>
      </c>
      <c r="F296" s="166">
        <f t="shared" si="17"/>
        <v>2600</v>
      </c>
      <c r="G296" s="166">
        <f t="shared" si="17"/>
        <v>3180</v>
      </c>
      <c r="H296" s="166">
        <f t="shared" si="17"/>
        <v>2905</v>
      </c>
      <c r="I296" s="166">
        <f t="shared" si="17"/>
        <v>3730</v>
      </c>
      <c r="J296" s="166">
        <f t="shared" si="17"/>
        <v>3270</v>
      </c>
      <c r="K296" s="166">
        <f t="shared" si="17"/>
        <v>4360</v>
      </c>
      <c r="L296" s="179"/>
    </row>
    <row s="94" customFormat="1" customHeight="1" ht="36">
      <c r="A297" s="95" t="s">
        <v>115</v>
      </c>
      <c r="B297" s="96"/>
      <c r="C297" s="106"/>
      <c r="D297" s="98"/>
      <c r="E297" s="99">
        <v>0</v>
      </c>
      <c r="F297" s="97"/>
      <c r="G297" s="99"/>
      <c r="H297" s="97"/>
      <c r="I297" s="99"/>
      <c r="J297" s="97"/>
      <c r="K297" s="99"/>
      <c r="L297" s="179"/>
    </row>
    <row s="94" customFormat="1" customHeight="1" ht="11.25">
      <c r="A298" s="100" t="s">
        <v>111</v>
      </c>
      <c r="B298" s="101" t="s">
        <v>17</v>
      </c>
      <c r="C298" s="166">
        <f t="shared" si="18" ref="C298:K298">C168+C176+C227+C232+C245+C261</f>
        <v>59820</v>
      </c>
      <c r="D298" s="166">
        <f t="shared" si="18"/>
        <v>45629</v>
      </c>
      <c r="E298" s="166">
        <f t="shared" si="18"/>
        <v>17496.4</v>
      </c>
      <c r="F298" s="166">
        <f t="shared" si="18"/>
        <v>38324.3</v>
      </c>
      <c r="G298" s="166">
        <f t="shared" si="18"/>
        <v>38720</v>
      </c>
      <c r="H298" s="166">
        <f t="shared" si="18"/>
        <v>5562</v>
      </c>
      <c r="I298" s="166">
        <f t="shared" si="18"/>
        <v>6122</v>
      </c>
      <c r="J298" s="166">
        <f t="shared" si="18"/>
        <v>6027</v>
      </c>
      <c r="K298" s="166">
        <f t="shared" si="18"/>
        <v>6721.3</v>
      </c>
      <c r="L298" s="179"/>
    </row>
    <row s="94" customFormat="1" customHeight="1" ht="19.5">
      <c r="A299" s="91" t="s">
        <v>116</v>
      </c>
      <c r="B299" s="92" t="s">
        <v>117</v>
      </c>
      <c r="C299" s="107">
        <f t="shared" si="19" ref="C299:K299">IF((ISERROR(C298/C11*100)),0,(C298/C11*100))</f>
        <v>6.27593333787959</v>
      </c>
      <c r="D299" s="108">
        <f t="shared" si="19"/>
        <v>6.55634296618158</v>
      </c>
      <c r="E299" s="109">
        <f t="shared" si="19"/>
        <v>3.21453400611144</v>
      </c>
      <c r="F299" s="107">
        <f t="shared" si="19"/>
        <v>13.0811132580571</v>
      </c>
      <c r="G299" s="109">
        <f t="shared" si="19"/>
        <v>12.2102740374003</v>
      </c>
      <c r="H299" s="107">
        <f t="shared" si="19"/>
        <v>0.453819648709976</v>
      </c>
      <c r="I299" s="109">
        <f t="shared" si="19"/>
        <v>0.45441319683618</v>
      </c>
      <c r="J299" s="107">
        <f t="shared" si="19"/>
        <v>0.445923539687343</v>
      </c>
      <c r="K299" s="109">
        <f t="shared" si="19"/>
        <v>0.435393128324858</v>
      </c>
      <c r="L299" s="179"/>
    </row>
    <row s="94" customFormat="1" customHeight="1" ht="11.25">
      <c r="A300" s="95" t="s">
        <v>118</v>
      </c>
      <c r="B300" s="96"/>
      <c r="C300" s="97"/>
      <c r="D300" s="98"/>
      <c r="E300" s="99"/>
      <c r="F300" s="97">
        <v>0</v>
      </c>
      <c r="G300" s="99">
        <v>0</v>
      </c>
      <c r="H300" s="97"/>
      <c r="I300" s="99"/>
      <c r="J300" s="97"/>
      <c r="K300" s="99"/>
      <c r="L300" s="179"/>
    </row>
    <row s="94" customFormat="1" customHeight="1" ht="29.25">
      <c r="A301" s="105" t="s">
        <v>119</v>
      </c>
      <c r="B301" s="101" t="s">
        <v>120</v>
      </c>
      <c r="C301" s="166"/>
      <c r="D301" s="168"/>
      <c r="E301" s="169"/>
      <c r="F301" s="166"/>
      <c r="G301" s="169"/>
      <c r="H301" s="166"/>
      <c r="I301" s="169"/>
      <c r="J301" s="166"/>
      <c r="K301" s="169"/>
      <c r="L301" s="179"/>
    </row>
    <row s="94" customFormat="1" customHeight="1" ht="11.25">
      <c r="A302" s="110" t="s">
        <v>121</v>
      </c>
      <c r="B302" s="101"/>
      <c r="C302" s="166"/>
      <c r="D302" s="168"/>
      <c r="E302" s="169"/>
      <c r="F302" s="166"/>
      <c r="G302" s="169"/>
      <c r="H302" s="166"/>
      <c r="I302" s="169"/>
      <c r="J302" s="166"/>
      <c r="K302" s="169"/>
      <c r="L302" s="179"/>
    </row>
    <row s="94" customFormat="1" customHeight="1" ht="11.25">
      <c r="A303" s="100" t="s">
        <v>122</v>
      </c>
      <c r="B303" s="101" t="s">
        <v>123</v>
      </c>
      <c r="C303" s="166">
        <v>6</v>
      </c>
      <c r="D303" s="168">
        <v>12</v>
      </c>
      <c r="E303" s="169">
        <v>8</v>
      </c>
      <c r="F303" s="166">
        <v>6</v>
      </c>
      <c r="G303" s="169">
        <v>7</v>
      </c>
      <c r="H303" s="166">
        <v>4</v>
      </c>
      <c r="I303" s="169">
        <v>5</v>
      </c>
      <c r="J303" s="166">
        <v>4</v>
      </c>
      <c r="K303" s="169">
        <v>5</v>
      </c>
      <c r="L303" s="179"/>
    </row>
    <row s="94" customFormat="1" customHeight="1" ht="11.25">
      <c r="A304" s="100" t="s">
        <v>124</v>
      </c>
      <c r="B304" s="101" t="s">
        <v>123</v>
      </c>
      <c r="C304" s="166">
        <v>12</v>
      </c>
      <c r="D304" s="168">
        <v>17</v>
      </c>
      <c r="E304" s="169">
        <v>15</v>
      </c>
      <c r="F304" s="166">
        <v>6</v>
      </c>
      <c r="G304" s="169">
        <v>6</v>
      </c>
      <c r="H304" s="166">
        <v>2</v>
      </c>
      <c r="I304" s="169">
        <v>3</v>
      </c>
      <c r="J304" s="166">
        <v>2</v>
      </c>
      <c r="K304" s="169">
        <v>3</v>
      </c>
      <c r="L304" s="179"/>
    </row>
    <row s="94" customFormat="1" customHeight="1" ht="11.25">
      <c r="A305" s="100" t="s">
        <v>125</v>
      </c>
      <c r="B305" s="101" t="s">
        <v>123</v>
      </c>
      <c r="C305" s="166">
        <v>3</v>
      </c>
      <c r="D305" s="168">
        <v>5</v>
      </c>
      <c r="E305" s="169">
        <v>4</v>
      </c>
      <c r="F305" s="166">
        <v>2</v>
      </c>
      <c r="G305" s="169">
        <v>2</v>
      </c>
      <c r="H305" s="166">
        <v>2</v>
      </c>
      <c r="I305" s="169">
        <v>2</v>
      </c>
      <c r="J305" s="166">
        <v>3</v>
      </c>
      <c r="K305" s="169">
        <v>3</v>
      </c>
      <c r="L305" s="179"/>
    </row>
    <row s="94" customFormat="1" customHeight="1" ht="11.25">
      <c r="A306" s="100" t="s">
        <v>126</v>
      </c>
      <c r="B306" s="101" t="s">
        <v>123</v>
      </c>
      <c r="C306" s="166">
        <v>92</v>
      </c>
      <c r="D306" s="168">
        <v>141</v>
      </c>
      <c r="E306" s="169">
        <v>33</v>
      </c>
      <c r="F306" s="166">
        <v>10</v>
      </c>
      <c r="G306" s="169">
        <v>10</v>
      </c>
      <c r="H306" s="166">
        <v>5</v>
      </c>
      <c r="I306" s="169">
        <v>6</v>
      </c>
      <c r="J306" s="166">
        <v>5</v>
      </c>
      <c r="K306" s="169">
        <v>6</v>
      </c>
      <c r="L306" s="179"/>
    </row>
    <row s="94" customFormat="1" customHeight="1" ht="11.25">
      <c r="A307" s="100" t="s">
        <v>127</v>
      </c>
      <c r="B307" s="101" t="s">
        <v>123</v>
      </c>
      <c r="C307" s="166">
        <v>0</v>
      </c>
      <c r="D307" s="168">
        <v>9</v>
      </c>
      <c r="E307" s="169">
        <v>7</v>
      </c>
      <c r="F307" s="166">
        <v>0</v>
      </c>
      <c r="G307" s="169">
        <v>0</v>
      </c>
      <c r="H307" s="166">
        <v>0</v>
      </c>
      <c r="I307" s="169">
        <v>0</v>
      </c>
      <c r="J307" s="166">
        <v>0</v>
      </c>
      <c r="K307" s="169">
        <v>0</v>
      </c>
      <c r="L307" s="179"/>
    </row>
    <row s="94" customFormat="1" customHeight="1" ht="11.25">
      <c r="A308" s="100" t="s">
        <v>128</v>
      </c>
      <c r="B308" s="101" t="s">
        <v>123</v>
      </c>
      <c r="C308" s="166">
        <v>15</v>
      </c>
      <c r="D308" s="168">
        <v>17</v>
      </c>
      <c r="E308" s="169">
        <v>19</v>
      </c>
      <c r="F308" s="166">
        <v>10</v>
      </c>
      <c r="G308" s="169">
        <v>11</v>
      </c>
      <c r="H308" s="166">
        <v>8</v>
      </c>
      <c r="I308" s="169">
        <v>9</v>
      </c>
      <c r="J308" s="166">
        <v>14</v>
      </c>
      <c r="K308" s="169">
        <v>17</v>
      </c>
      <c r="L308" s="179"/>
    </row>
    <row s="94" customFormat="1" customHeight="1" ht="11.25">
      <c r="A309" s="100" t="s">
        <v>129</v>
      </c>
      <c r="B309" s="101" t="s">
        <v>123</v>
      </c>
      <c r="C309" s="166">
        <v>7</v>
      </c>
      <c r="D309" s="168">
        <v>25</v>
      </c>
      <c r="E309" s="169">
        <v>13</v>
      </c>
      <c r="F309" s="166">
        <v>11</v>
      </c>
      <c r="G309" s="169">
        <v>12</v>
      </c>
      <c r="H309" s="166">
        <v>12</v>
      </c>
      <c r="I309" s="169">
        <v>13</v>
      </c>
      <c r="J309" s="166">
        <v>15</v>
      </c>
      <c r="K309" s="169">
        <v>19</v>
      </c>
      <c r="L309" s="179"/>
    </row>
    <row s="94" customFormat="1" customHeight="1" ht="11.25">
      <c r="A310" s="100" t="s">
        <v>130</v>
      </c>
      <c r="B310" s="101" t="s">
        <v>123</v>
      </c>
      <c r="C310" s="166">
        <v>0</v>
      </c>
      <c r="D310" s="168">
        <v>1</v>
      </c>
      <c r="E310" s="169">
        <v>0</v>
      </c>
      <c r="F310" s="166">
        <v>0</v>
      </c>
      <c r="G310" s="169">
        <v>0</v>
      </c>
      <c r="H310" s="166">
        <v>0</v>
      </c>
      <c r="I310" s="169">
        <v>0</v>
      </c>
      <c r="J310" s="166">
        <v>0</v>
      </c>
      <c r="K310" s="169">
        <v>0</v>
      </c>
      <c r="L310" s="179"/>
    </row>
    <row s="94" customFormat="1" customHeight="1" ht="11.25">
      <c r="A311" s="100"/>
      <c r="B311" s="101"/>
      <c r="C311" s="166"/>
      <c r="D311" s="168"/>
      <c r="E311" s="169"/>
      <c r="F311" s="166"/>
      <c r="G311" s="169"/>
      <c r="H311" s="166"/>
      <c r="I311" s="169"/>
      <c r="J311" s="166"/>
      <c r="K311" s="169"/>
      <c r="L311" s="179"/>
    </row>
    <row s="94" customFormat="1" customHeight="1" ht="11.25">
      <c r="A312" s="100"/>
      <c r="B312" s="101"/>
      <c r="C312" s="166"/>
      <c r="D312" s="168"/>
      <c r="E312" s="169"/>
      <c r="F312" s="166"/>
      <c r="G312" s="169"/>
      <c r="H312" s="166"/>
      <c r="I312" s="169"/>
      <c r="J312" s="166"/>
      <c r="K312" s="169"/>
      <c r="L312" s="179"/>
    </row>
    <row s="94" customFormat="1" customHeight="1" ht="29.25">
      <c r="A313" s="105" t="s">
        <v>131</v>
      </c>
      <c r="B313" s="101" t="s">
        <v>120</v>
      </c>
      <c r="C313" s="166"/>
      <c r="D313" s="168"/>
      <c r="E313" s="169"/>
      <c r="F313" s="166"/>
      <c r="G313" s="169"/>
      <c r="H313" s="166"/>
      <c r="I313" s="169"/>
      <c r="J313" s="166"/>
      <c r="K313" s="169"/>
      <c r="L313" s="179"/>
    </row>
    <row s="94" customFormat="1" customHeight="1" ht="11.25">
      <c r="A314" s="110" t="s">
        <v>121</v>
      </c>
      <c r="B314" s="101"/>
      <c r="C314" s="102"/>
      <c r="D314" s="111"/>
      <c r="E314" s="112"/>
      <c r="F314" s="113"/>
      <c r="G314" s="112"/>
      <c r="H314" s="102"/>
      <c r="I314" s="104"/>
      <c r="J314" s="102"/>
      <c r="K314" s="104"/>
      <c r="L314" s="179"/>
    </row>
    <row customHeight="1" ht="11.25">
      <c r="A315" s="167" t="s">
        <v>132</v>
      </c>
      <c r="B315" s="12" t="s">
        <v>133</v>
      </c>
      <c r="C315" s="166">
        <v>14.1</v>
      </c>
      <c r="D315" s="180">
        <v>12.2</v>
      </c>
      <c r="E315" s="181">
        <v>12.3</v>
      </c>
      <c r="F315" s="182">
        <v>12.3</v>
      </c>
      <c r="G315" s="181">
        <v>12.4</v>
      </c>
      <c r="H315" s="166">
        <v>12.4</v>
      </c>
      <c r="I315" s="169">
        <v>12.5</v>
      </c>
      <c r="J315" s="166">
        <v>12.5</v>
      </c>
      <c r="K315" s="169">
        <v>12.6</v>
      </c>
      <c r="L315" s="154"/>
    </row>
    <row customHeight="1" ht="11.25">
      <c r="A316" s="167" t="s">
        <v>134</v>
      </c>
      <c r="B316" s="12" t="s">
        <v>135</v>
      </c>
      <c r="C316" s="166">
        <v>11</v>
      </c>
      <c r="D316" s="180">
        <v>0</v>
      </c>
      <c r="E316" s="181"/>
      <c r="F316" s="182"/>
      <c r="G316" s="181"/>
      <c r="H316" s="166"/>
      <c r="I316" s="169"/>
      <c r="J316" s="166"/>
      <c r="K316" s="169"/>
      <c r="L316" s="154"/>
    </row>
    <row customHeight="1" ht="11.25">
      <c r="A317" s="167" t="s">
        <v>136</v>
      </c>
      <c r="B317" s="12" t="s">
        <v>135</v>
      </c>
      <c r="C317" s="166">
        <v>4</v>
      </c>
      <c r="D317" s="180">
        <v>4</v>
      </c>
      <c r="E317" s="181">
        <v>1</v>
      </c>
      <c r="F317" s="182">
        <v>0</v>
      </c>
      <c r="G317" s="181">
        <v>0</v>
      </c>
      <c r="H317" s="166">
        <v>0</v>
      </c>
      <c r="I317" s="169">
        <v>0</v>
      </c>
      <c r="J317" s="166">
        <v>0</v>
      </c>
      <c r="K317" s="169">
        <v>0</v>
      </c>
      <c r="L317" s="154"/>
    </row>
    <row customHeight="1" ht="11.25">
      <c r="A318" s="167" t="s">
        <v>137</v>
      </c>
      <c r="B318" s="12" t="s">
        <v>135</v>
      </c>
      <c r="C318" s="166">
        <v>8</v>
      </c>
      <c r="D318" s="180">
        <v>4</v>
      </c>
      <c r="E318" s="181">
        <v>2</v>
      </c>
      <c r="F318" s="182">
        <v>0</v>
      </c>
      <c r="G318" s="181">
        <v>0</v>
      </c>
      <c r="H318" s="166">
        <v>0</v>
      </c>
      <c r="I318" s="169">
        <v>0</v>
      </c>
      <c r="J318" s="166">
        <v>0</v>
      </c>
      <c r="K318" s="169">
        <v>0</v>
      </c>
      <c r="L318" s="154"/>
    </row>
    <row customHeight="1" ht="11.25">
      <c r="A319" s="167" t="s">
        <v>138</v>
      </c>
      <c r="B319" s="12" t="s">
        <v>135</v>
      </c>
      <c r="C319" s="166">
        <v>43</v>
      </c>
      <c r="D319" s="180">
        <v>206</v>
      </c>
      <c r="E319" s="181">
        <v>19</v>
      </c>
      <c r="F319" s="182">
        <v>12</v>
      </c>
      <c r="G319" s="181">
        <v>12</v>
      </c>
      <c r="H319" s="166">
        <v>10</v>
      </c>
      <c r="I319" s="169">
        <v>10</v>
      </c>
      <c r="J319" s="166">
        <v>8</v>
      </c>
      <c r="K319" s="169">
        <v>8</v>
      </c>
      <c r="L319" s="154"/>
    </row>
    <row customHeight="1" ht="11.25">
      <c r="A320" s="167" t="s">
        <v>139</v>
      </c>
      <c r="B320" s="12" t="s">
        <v>135</v>
      </c>
      <c r="C320" s="166">
        <v>30</v>
      </c>
      <c r="D320" s="180">
        <v>22</v>
      </c>
      <c r="E320" s="181">
        <v>7</v>
      </c>
      <c r="F320" s="182">
        <v>0</v>
      </c>
      <c r="G320" s="181">
        <v>0</v>
      </c>
      <c r="H320" s="166">
        <v>0</v>
      </c>
      <c r="I320" s="169">
        <v>0</v>
      </c>
      <c r="J320" s="166">
        <v>0</v>
      </c>
      <c r="K320" s="169">
        <v>0</v>
      </c>
      <c r="L320" s="154"/>
    </row>
    <row customHeight="1" ht="11.25">
      <c r="A321" s="167" t="s">
        <v>140</v>
      </c>
      <c r="B321" s="12" t="s">
        <v>135</v>
      </c>
      <c r="C321" s="166">
        <v>5</v>
      </c>
      <c r="D321" s="180">
        <v>10</v>
      </c>
      <c r="E321" s="181">
        <v>8</v>
      </c>
      <c r="F321" s="182">
        <v>1</v>
      </c>
      <c r="G321" s="181">
        <v>2</v>
      </c>
      <c r="H321" s="166">
        <v>1</v>
      </c>
      <c r="I321" s="169">
        <v>2</v>
      </c>
      <c r="J321" s="166">
        <v>1</v>
      </c>
      <c r="K321" s="169">
        <v>2</v>
      </c>
      <c r="L321" s="154"/>
    </row>
    <row customHeight="1" ht="11.25">
      <c r="A322" s="167" t="s">
        <v>141</v>
      </c>
      <c r="B322" s="12" t="s">
        <v>135</v>
      </c>
      <c r="C322" s="166">
        <v>0</v>
      </c>
      <c r="D322" s="180">
        <v>4</v>
      </c>
      <c r="E322" s="181">
        <v>1</v>
      </c>
      <c r="F322" s="182">
        <v>0</v>
      </c>
      <c r="G322" s="181">
        <v>0</v>
      </c>
      <c r="H322" s="166">
        <v>0</v>
      </c>
      <c r="I322" s="169">
        <v>0</v>
      </c>
      <c r="J322" s="166">
        <v>0</v>
      </c>
      <c r="K322" s="169">
        <v>0</v>
      </c>
      <c r="L322" s="154"/>
    </row>
    <row customHeight="1" ht="11.25">
      <c r="A323" s="167" t="s">
        <v>142</v>
      </c>
      <c r="B323" s="12" t="s">
        <v>135</v>
      </c>
      <c r="C323" s="166">
        <v>0</v>
      </c>
      <c r="D323" s="180">
        <v>1</v>
      </c>
      <c r="E323" s="181">
        <v>0</v>
      </c>
      <c r="F323" s="182">
        <v>0</v>
      </c>
      <c r="G323" s="181">
        <v>0</v>
      </c>
      <c r="H323" s="166">
        <v>0</v>
      </c>
      <c r="I323" s="169">
        <v>0</v>
      </c>
      <c r="J323" s="166">
        <v>0</v>
      </c>
      <c r="K323" s="169">
        <v>0</v>
      </c>
      <c r="L323" s="154"/>
    </row>
    <row customHeight="1" ht="11.25">
      <c r="A324" s="167" t="s">
        <v>143</v>
      </c>
      <c r="B324" s="12" t="s">
        <v>135</v>
      </c>
      <c r="C324" s="171">
        <v>1</v>
      </c>
      <c r="D324" s="183">
        <v>0</v>
      </c>
      <c r="E324" s="184">
        <v>0</v>
      </c>
      <c r="F324" s="185">
        <v>0</v>
      </c>
      <c r="G324" s="184">
        <v>0</v>
      </c>
      <c r="H324" s="171">
        <v>0</v>
      </c>
      <c r="I324" s="173">
        <v>0</v>
      </c>
      <c r="J324" s="171">
        <v>0</v>
      </c>
      <c r="K324" s="173">
        <v>0</v>
      </c>
      <c r="L324" s="154"/>
    </row>
    <row customHeight="1" ht="11.25">
      <c r="A325" s="18"/>
      <c r="B325" s="19"/>
      <c r="C325" s="79"/>
      <c r="D325" s="79"/>
      <c r="E325" s="79"/>
      <c r="F325" s="80"/>
      <c r="G325" s="80"/>
      <c r="H325" s="80"/>
      <c r="I325" s="80"/>
      <c r="J325" s="80"/>
      <c r="K325" s="80"/>
      <c r="L325" s="22"/>
    </row>
    <row customHeight="1" ht="11.25">
      <c r="A326" s="18"/>
      <c r="B326" s="19"/>
      <c r="C326" s="79"/>
      <c r="D326" s="79"/>
      <c r="E326" s="79"/>
      <c r="F326" s="80"/>
      <c r="G326" s="80"/>
      <c r="H326" s="80"/>
      <c r="I326" s="80"/>
      <c r="J326" s="80"/>
      <c r="K326" s="80"/>
      <c r="L326" s="22"/>
    </row>
    <row customHeight="1" ht="11.25">
      <c r="A327" s="18"/>
      <c r="B327" s="19"/>
      <c r="C327" s="79"/>
      <c r="D327" s="79"/>
      <c r="E327" s="79"/>
      <c r="F327" s="80"/>
      <c r="G327" s="80"/>
      <c r="H327" s="80"/>
      <c r="I327" s="80"/>
      <c r="J327" s="80"/>
      <c r="K327" s="80"/>
      <c r="L327" s="22"/>
    </row>
    <row customHeight="1" ht="11.25">
      <c r="A328" s="18"/>
      <c r="B328" s="19"/>
      <c r="C328" s="79"/>
      <c r="D328" s="79"/>
      <c r="E328" s="79"/>
      <c r="F328" s="80"/>
      <c r="G328" s="80"/>
      <c r="H328" s="80"/>
      <c r="I328" s="80"/>
      <c r="J328" s="80"/>
      <c r="K328" s="80"/>
      <c r="L328" s="22"/>
    </row>
    <row customHeight="1" ht="11.25">
      <c r="A329" s="20"/>
      <c r="B329" s="21"/>
      <c r="C329" s="79"/>
      <c r="D329" s="79"/>
      <c r="E329" s="79"/>
      <c r="F329" s="80"/>
      <c r="G329" s="80"/>
      <c r="H329" s="80"/>
      <c r="I329" s="80"/>
      <c r="J329" s="80"/>
      <c r="K329" s="80"/>
      <c r="L329" s="22"/>
    </row>
    <row customHeight="1" ht="11.25">
      <c r="A330" s="20"/>
      <c r="B330" s="21"/>
      <c r="C330" s="79"/>
      <c r="D330" s="79"/>
      <c r="E330" s="79"/>
      <c r="F330" s="80"/>
      <c r="G330" s="80"/>
      <c r="H330" s="80"/>
      <c r="I330" s="80"/>
      <c r="J330" s="80"/>
      <c r="K330" s="80"/>
      <c r="L330" s="22"/>
    </row>
    <row customHeight="1" ht="11.25">
      <c r="A331" s="20"/>
      <c r="B331" s="21"/>
      <c r="C331" s="79"/>
      <c r="D331" s="79"/>
      <c r="E331" s="79"/>
      <c r="F331" s="80"/>
      <c r="G331" s="80"/>
      <c r="H331" s="80"/>
      <c r="I331" s="80"/>
      <c r="J331" s="80"/>
      <c r="K331" s="80"/>
      <c r="L331" s="22"/>
    </row>
    <row customHeight="1" ht="11.25">
      <c r="A332" s="20"/>
      <c r="B332" s="21"/>
      <c r="C332" s="79"/>
      <c r="D332" s="79"/>
      <c r="E332" s="79"/>
      <c r="F332" s="80"/>
      <c r="G332" s="80"/>
      <c r="H332" s="80"/>
      <c r="I332" s="80"/>
      <c r="J332" s="80"/>
      <c r="K332" s="80"/>
      <c r="L332" s="22"/>
    </row>
    <row customHeight="1" ht="11.25">
      <c r="A333" s="20"/>
      <c r="B333" s="21"/>
      <c r="C333" s="79"/>
      <c r="D333" s="79"/>
      <c r="E333" s="79"/>
      <c r="F333" s="80"/>
      <c r="G333" s="80"/>
      <c r="H333" s="80"/>
      <c r="I333" s="80"/>
      <c r="J333" s="80"/>
      <c r="K333" s="80"/>
      <c r="L333" s="22"/>
    </row>
    <row customHeight="1" ht="11.25">
      <c r="A334" s="20"/>
      <c r="B334" s="21"/>
      <c r="C334" s="79"/>
      <c r="D334" s="79"/>
      <c r="E334" s="79"/>
      <c r="F334" s="80"/>
      <c r="G334" s="80"/>
      <c r="H334" s="80"/>
      <c r="I334" s="80"/>
      <c r="J334" s="80"/>
      <c r="K334" s="80"/>
      <c r="L334" s="22"/>
    </row>
    <row customHeight="1" ht="11.25">
      <c r="A335" s="20"/>
      <c r="B335" s="21"/>
      <c r="C335" s="79"/>
      <c r="D335" s="79"/>
      <c r="E335" s="79"/>
      <c r="F335" s="80"/>
      <c r="G335" s="80"/>
      <c r="H335" s="80"/>
      <c r="I335" s="80"/>
      <c r="J335" s="80"/>
      <c r="K335" s="80"/>
      <c r="L335" s="22"/>
    </row>
    <row customHeight="1" ht="11.25">
      <c r="A336" s="20"/>
      <c r="B336" s="21"/>
      <c r="C336" s="79"/>
      <c r="D336" s="79"/>
      <c r="E336" s="79"/>
      <c r="F336" s="80"/>
      <c r="G336" s="80"/>
      <c r="H336" s="80"/>
      <c r="I336" s="80"/>
      <c r="J336" s="80"/>
      <c r="K336" s="80"/>
      <c r="L336" s="22"/>
    </row>
    <row customHeight="1" ht="11.25">
      <c r="A337" s="20"/>
      <c r="B337" s="21"/>
      <c r="C337" s="79"/>
      <c r="D337" s="79"/>
      <c r="E337" s="79"/>
      <c r="F337" s="80"/>
      <c r="G337" s="80"/>
      <c r="H337" s="80"/>
      <c r="I337" s="80"/>
      <c r="J337" s="80"/>
      <c r="K337" s="80"/>
      <c r="L337" s="22"/>
    </row>
    <row customHeight="1" ht="11.25">
      <c r="A338" s="20"/>
      <c r="B338" s="21"/>
      <c r="C338" s="79"/>
      <c r="D338" s="79"/>
      <c r="E338" s="79"/>
      <c r="F338" s="80"/>
      <c r="G338" s="80"/>
      <c r="H338" s="80"/>
      <c r="I338" s="80"/>
      <c r="J338" s="80"/>
      <c r="K338" s="80"/>
      <c r="L338" s="22"/>
    </row>
    <row customHeight="1" ht="11.25">
      <c r="A339" s="20"/>
      <c r="B339" s="21"/>
      <c r="C339" s="81"/>
      <c r="D339" s="81"/>
      <c r="E339" s="81"/>
      <c r="F339" s="80"/>
      <c r="G339" s="80"/>
      <c r="H339" s="80"/>
      <c r="I339" s="80"/>
      <c r="J339" s="80"/>
      <c r="K339" s="80"/>
      <c r="L339" s="22"/>
    </row>
    <row customHeight="1" ht="11.25">
      <c r="A340" s="20"/>
      <c r="B340" s="21"/>
      <c r="C340" s="81"/>
      <c r="D340" s="81"/>
      <c r="E340" s="81"/>
      <c r="F340" s="80"/>
      <c r="G340" s="80"/>
      <c r="H340" s="80"/>
      <c r="I340" s="80"/>
      <c r="J340" s="80"/>
      <c r="K340" s="80"/>
      <c r="L340" s="22"/>
    </row>
  </sheetData>
  <sheetProtection sheet="1"/>
  <mergeCells count="53">
    <mergeCell ref="A188:A189"/>
    <mergeCell ref="A193:A194"/>
    <mergeCell ref="A168:A169"/>
    <mergeCell ref="A199:A200"/>
    <mergeCell ref="A79:A80"/>
    <mergeCell ref="A138:A139"/>
    <mergeCell ref="A143:A144"/>
    <mergeCell ref="A148:A149"/>
    <mergeCell ref="A153:A154"/>
    <mergeCell ref="A158:A159"/>
    <mergeCell ref="A94:A95"/>
    <mergeCell ref="A271:A272"/>
    <mergeCell ref="A14:A15"/>
    <mergeCell ref="A102:A103"/>
    <mergeCell ref="A183:A184"/>
    <mergeCell ref="A84:A85"/>
    <mergeCell ref="A176:A177"/>
    <mergeCell ref="A128:A129"/>
    <mergeCell ref="A120:A121"/>
    <mergeCell ref="A215:A216"/>
    <mergeCell ref="A253:A254"/>
    <mergeCell ref="A261:A262"/>
    <mergeCell ref="A133:A134"/>
    <mergeCell ref="A163:A164"/>
    <mergeCell ref="A232:A233"/>
    <mergeCell ref="A210:A211"/>
    <mergeCell ref="A245:A246"/>
    <mergeCell ref="L1:L3"/>
    <mergeCell ref="E2:E3"/>
    <mergeCell ref="A5:A6"/>
    <mergeCell ref="C2:C3"/>
    <mergeCell ref="D2:D3"/>
    <mergeCell ref="H2:I2"/>
    <mergeCell ref="J2:K2"/>
    <mergeCell ref="B1:B3"/>
    <mergeCell ref="F1:K1"/>
    <mergeCell ref="A1:A3"/>
    <mergeCell ref="A204:A205"/>
    <mergeCell ref="A227:A228"/>
    <mergeCell ref="A222:A223"/>
    <mergeCell ref="F2:G2"/>
    <mergeCell ref="A66:A67"/>
    <mergeCell ref="A107:A108"/>
    <mergeCell ref="A112:A113"/>
    <mergeCell ref="A89:A90"/>
    <mergeCell ref="A61:A62"/>
    <mergeCell ref="A11:A12"/>
    <mergeCell ref="A27:A28"/>
    <mergeCell ref="A56:A57"/>
    <mergeCell ref="A34:A35"/>
    <mergeCell ref="A44:A45"/>
    <mergeCell ref="A37:A38"/>
    <mergeCell ref="A51:A52"/>
  </mergeCel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06 - Инвестиции_2024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KlukinaTP</cp:lastModifiedBy>
  <cp:lastPrinted>2024-06-14T10:07:47+03:00</cp:lastPrinted>
  <dcterms:created xsi:type="dcterms:W3CDTF">2024-05-03T16:21:13+03:00</dcterms:created>
  <dcterms:modified xsi:type="dcterms:W3CDTF">2024-06-14T10:17:23+03:00</dcterms:modified>
</cp:coreProperties>
</file>