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4 - Сельское хозяйство_24" sheetId="2" r:id="rId3"/>
  </sheets>
  <calcPr calcId="0" refMode="R1C1" iterate="0" iterateCount="100" iterateDelta="0.001"/>
</workbook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<sst xmlns="http://schemas.openxmlformats.org/spreadsheetml/2006/main" count="212" uniqueCount="67">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</sst>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#,##0.0;\-#,##0.0"/>
    <numFmt numFmtId="176" formatCode="#,##0.000;\-#,##0.000"/>
  </numFmts>
  <fonts count="15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10"/>
      <color auto="1"/>
      <name val="Arial"/>
    </font>
    <font>
      <b/>
      <sz val="10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i/>
      <sz val="10"/>
      <color auto="1"/>
      <name val="Arial"/>
    </font>
    <font>
      <i/>
      <sz val="10"/>
      <color auto="1"/>
      <name val="Arial"/>
    </font>
    <font>
      <i/>
      <sz val="8"/>
      <color auto="1"/>
      <name val="Arial"/>
    </font>
    <font>
      <b/>
      <i/>
      <sz val="8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i/>
      <sz val="7"/>
      <color auto="1"/>
      <name val="Arial"/>
    </font>
    <font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180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>
      <alignment vertical="center" wrapText="1"/>
    </xf>
    <xf numFmtId="0" fontId="4" fillId="0" borderId="0" xfId="0" applyFont="1">
      <alignment vertical="center" wrapText="1"/>
    </xf>
    <xf numFmtId="175" fontId="5" fillId="0" borderId="1" xfId="0" applyFont="1" applyBorder="1" applyNumberFormat="1">
      <alignment vertical="center" wrapText="1"/>
    </xf>
    <xf numFmtId="175" fontId="5" fillId="2" borderId="1" xfId="0" applyFont="1" applyFill="1" applyBorder="1" applyNumberFormat="1">
      <alignment vertical="center" wrapText="1"/>
      <protection locked="0"/>
    </xf>
    <xf numFmtId="175" fontId="6" fillId="2" borderId="1" xfId="0" applyFont="1" applyFill="1" applyBorder="1" applyNumberFormat="1">
      <alignment vertical="center" wrapText="1"/>
      <protection locked="0"/>
    </xf>
    <xf numFmtId="175" fontId="6" fillId="0" borderId="1" xfId="0" applyFont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  <protection locked="0"/>
    </xf>
    <xf numFmtId="3" fontId="5" fillId="2" borderId="1" xfId="0" applyFont="1" applyFill="1" applyBorder="1" applyNumberFormat="1">
      <alignment vertical="center" wrapText="1"/>
      <protection locked="0"/>
    </xf>
    <xf numFmtId="0" fontId="7" fillId="0" borderId="0" xfId="0" applyFont="1">
      <alignment vertical="center" wrapText="1"/>
    </xf>
    <xf numFmtId="0" fontId="8" fillId="0" borderId="0" xfId="0" applyFont="1">
      <alignment vertical="center" wrapText="1"/>
    </xf>
    <xf numFmtId="0" fontId="6" fillId="0" borderId="0" xfId="0" applyFont="1"/>
    <xf numFmtId="0" fontId="3" fillId="0" borderId="0" xfId="0" applyFont="1"/>
    <xf numFmtId="0" fontId="3" fillId="0" borderId="0" xfId="0" applyFont="1">
      <alignment horizontal="left" vertical="center"/>
    </xf>
    <xf numFmtId="0" fontId="9" fillId="0" borderId="0" xfId="0" applyFont="1"/>
    <xf numFmtId="3" fontId="5" fillId="0" borderId="1" xfId="0" applyFont="1" applyBorder="1" applyNumberFormat="1">
      <alignment vertical="center" wrapText="1"/>
    </xf>
    <xf numFmtId="3" fontId="6" fillId="0" borderId="1" xfId="0" applyFont="1" applyBorder="1" applyNumberFormat="1">
      <alignment vertical="center" wrapText="1"/>
    </xf>
    <xf numFmtId="3" fontId="10" fillId="0" borderId="1" xfId="0" applyFont="1" applyBorder="1" applyNumberFormat="1">
      <alignment vertical="center" wrapText="1"/>
    </xf>
    <xf numFmtId="175" fontId="9" fillId="0" borderId="1" xfId="0" applyFont="1" applyBorder="1" applyNumberFormat="1">
      <alignment vertical="center" wrapText="1"/>
    </xf>
    <xf numFmtId="175" fontId="10" fillId="0" borderId="1" xfId="0" applyFont="1" applyBorder="1" applyNumberFormat="1">
      <alignment vertical="center" wrapText="1"/>
    </xf>
    <xf numFmtId="37" fontId="5" fillId="0" borderId="1" xfId="0" applyFont="1" applyBorder="1" applyNumberFormat="1">
      <alignment vertical="center" wrapText="1"/>
    </xf>
    <xf numFmtId="175" fontId="5" fillId="3" borderId="1" xfId="0" applyFont="1" applyFill="1" applyBorder="1" applyNumberFormat="1">
      <alignment vertical="center" wrapText="1"/>
      <protection locked="0"/>
    </xf>
    <xf numFmtId="175" fontId="6" fillId="3" borderId="1" xfId="0" applyFont="1" applyFill="1" applyBorder="1" applyNumberFormat="1">
      <alignment vertical="center" wrapText="1"/>
      <protection locked="0"/>
    </xf>
    <xf numFmtId="175" fontId="6" fillId="0" borderId="2" xfId="0" applyFont="1" applyBorder="1" applyNumberFormat="1">
      <alignment vertical="center" wrapText="1"/>
    </xf>
    <xf numFmtId="175" fontId="5" fillId="3" borderId="3" xfId="0" applyFont="1" applyFill="1" applyBorder="1" applyNumberFormat="1">
      <alignment vertical="center" wrapText="1"/>
      <protection locked="0"/>
    </xf>
    <xf numFmtId="3" fontId="6" fillId="3" borderId="1" xfId="0" applyFont="1" applyFill="1" applyBorder="1" applyNumberFormat="1">
      <alignment vertical="center" wrapText="1"/>
      <protection locked="0"/>
    </xf>
    <xf numFmtId="4" fontId="6" fillId="3" borderId="1" xfId="0" applyFont="1" applyFill="1" applyBorder="1" applyNumberFormat="1">
      <alignment vertical="center" wrapText="1"/>
      <protection locked="0"/>
    </xf>
    <xf numFmtId="175" fontId="9" fillId="3" borderId="1" xfId="0" applyFont="1" applyFill="1" applyBorder="1" applyNumberFormat="1">
      <alignment vertical="center" wrapText="1"/>
    </xf>
    <xf numFmtId="0" fontId="6" fillId="0" borderId="4" xfId="0" applyFont="1" applyBorder="1">
      <alignment horizontal="center" vertical="center" wrapText="1"/>
    </xf>
    <xf numFmtId="0" fontId="6" fillId="0" borderId="5" xfId="0" applyFont="1" applyBorder="1">
      <alignment horizontal="center" vertical="center" wrapText="1"/>
    </xf>
    <xf numFmtId="0" fontId="6" fillId="0" borderId="6" xfId="0" applyFont="1" applyBorder="1">
      <alignment horizontal="center" vertical="center" wrapText="1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 wrapText="1"/>
    </xf>
    <xf numFmtId="2" fontId="9" fillId="4" borderId="6" xfId="0" applyFont="1" applyFill="1" applyBorder="1" applyNumberFormat="1">
      <alignment horizontal="center" vertical="center"/>
      <protection locked="0"/>
    </xf>
    <xf numFmtId="0" fontId="11" fillId="0" borderId="9" xfId="0" applyFont="1" applyBorder="1">
      <alignment horizontal="left" vertical="center" wrapText="1"/>
    </xf>
    <xf numFmtId="0" fontId="12" fillId="0" borderId="9" xfId="0" applyFont="1" applyBorder="1">
      <alignment horizontal="left" vertical="center" wrapText="1" indent="2"/>
    </xf>
    <xf numFmtId="0" fontId="13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/>
    </xf>
    <xf numFmtId="0" fontId="14" fillId="5" borderId="9" xfId="0" applyFont="1" applyFill="1" applyBorder="1">
      <alignment horizontal="left" vertical="center" wrapText="1"/>
    </xf>
    <xf numFmtId="0" fontId="11" fillId="5" borderId="9" xfId="0" applyFont="1" applyFill="1" applyBorder="1">
      <alignment horizontal="left" vertical="center" wrapText="1"/>
    </xf>
    <xf numFmtId="0" fontId="14" fillId="5" borderId="9" xfId="0" applyFont="1" applyFill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1"/>
    </xf>
    <xf numFmtId="0" fontId="14" fillId="0" borderId="9" xfId="0" applyFont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 indent="2"/>
    </xf>
    <xf numFmtId="0" fontId="12" fillId="0" borderId="9" xfId="0" applyFont="1" applyBorder="1">
      <alignment horizontal="left" vertical="center" wrapText="1"/>
    </xf>
    <xf numFmtId="0" fontId="13" fillId="0" borderId="9" xfId="0" applyFont="1" applyBorder="1">
      <alignment horizontal="left" vertical="center" wrapText="1"/>
    </xf>
    <xf numFmtId="0" fontId="13" fillId="0" borderId="10" xfId="0" applyFont="1" applyBorder="1">
      <alignment horizontal="left" vertical="center" wrapText="1"/>
    </xf>
    <xf numFmtId="175" fontId="9" fillId="0" borderId="3" xfId="0" applyFont="1" applyBorder="1" applyNumberFormat="1">
      <alignment vertical="center" wrapText="1"/>
    </xf>
    <xf numFmtId="0" fontId="5" fillId="0" borderId="11" xfId="0" applyFont="1" applyBorder="1">
      <alignment vertical="center"/>
    </xf>
    <xf numFmtId="0" fontId="1" fillId="0" borderId="12" xfId="0" applyFont="1" applyBorder="1">
      <alignment vertical="top"/>
      <protection locked="0"/>
    </xf>
    <xf numFmtId="0" fontId="11" fillId="6" borderId="4" xfId="0" applyFont="1" applyFill="1" applyBorder="1">
      <alignment horizontal="left" vertical="center" wrapText="1"/>
    </xf>
    <xf numFmtId="0" fontId="14" fillId="6" borderId="6" xfId="0" applyFont="1" applyFill="1" applyBorder="1">
      <alignment horizontal="center" vertical="center" wrapText="1"/>
    </xf>
    <xf numFmtId="0" fontId="11" fillId="0" borderId="13" xfId="0" applyFont="1" applyBorder="1">
      <alignment horizontal="center" vertical="center" wrapText="1"/>
    </xf>
    <xf numFmtId="0" fontId="14" fillId="0" borderId="13" xfId="0" applyFont="1" applyBorder="1">
      <alignment horizontal="center" vertical="center" wrapText="1"/>
    </xf>
    <xf numFmtId="0" fontId="14" fillId="0" borderId="10" xfId="0" applyFont="1" applyBorder="1">
      <alignment horizontal="left" vertical="center" wrapText="1" indent="1"/>
    </xf>
    <xf numFmtId="0" fontId="14" fillId="0" borderId="14" xfId="0" applyFont="1" applyBorder="1">
      <alignment horizontal="center" vertical="center" wrapText="1"/>
    </xf>
    <xf numFmtId="175" fontId="6" fillId="6" borderId="4" xfId="0" applyFont="1" applyFill="1" applyBorder="1" applyNumberFormat="1">
      <alignment vertical="center" wrapText="1"/>
    </xf>
    <xf numFmtId="175" fontId="6" fillId="6" borderId="5" xfId="0" applyFont="1" applyFill="1" applyBorder="1" applyNumberFormat="1">
      <alignment vertical="center" wrapText="1"/>
    </xf>
    <xf numFmtId="175" fontId="6" fillId="6" borderId="6" xfId="0" applyFont="1" applyFill="1" applyBorder="1" applyNumberFormat="1">
      <alignment vertical="center" wrapText="1"/>
    </xf>
    <xf numFmtId="175" fontId="5" fillId="0" borderId="9" xfId="0" applyFont="1" applyBorder="1" applyNumberFormat="1">
      <alignment vertical="center" wrapText="1"/>
    </xf>
    <xf numFmtId="175" fontId="5" fillId="0" borderId="13" xfId="0" applyFont="1" applyBorder="1" applyNumberFormat="1">
      <alignment vertical="center" wrapText="1"/>
    </xf>
    <xf numFmtId="175" fontId="5" fillId="3" borderId="9" xfId="0" applyFont="1" applyFill="1" applyBorder="1" applyNumberFormat="1">
      <alignment vertical="center" wrapText="1"/>
      <protection locked="0"/>
    </xf>
    <xf numFmtId="175" fontId="5" fillId="2" borderId="9" xfId="0" applyFont="1" applyFill="1" applyBorder="1" applyNumberFormat="1">
      <alignment vertical="center" wrapText="1"/>
      <protection locked="0"/>
    </xf>
    <xf numFmtId="175" fontId="6" fillId="3" borderId="9" xfId="0" applyFont="1" applyFill="1" applyBorder="1" applyNumberFormat="1">
      <alignment vertical="center" wrapText="1"/>
      <protection locked="0"/>
    </xf>
    <xf numFmtId="175" fontId="6" fillId="0" borderId="13" xfId="0" applyFont="1" applyBorder="1" applyNumberFormat="1">
      <alignment vertical="center" wrapText="1"/>
    </xf>
    <xf numFmtId="175" fontId="6" fillId="2" borderId="9" xfId="0" applyFont="1" applyFill="1" applyBorder="1" applyNumberFormat="1">
      <alignment vertical="center" wrapText="1"/>
      <protection locked="0"/>
    </xf>
    <xf numFmtId="175" fontId="6" fillId="2" borderId="13" xfId="0" applyFont="1" applyFill="1" applyBorder="1" applyNumberFormat="1">
      <alignment vertical="center" wrapText="1"/>
      <protection locked="0"/>
    </xf>
    <xf numFmtId="3" fontId="5" fillId="0" borderId="9" xfId="0" applyFont="1" applyBorder="1" applyNumberFormat="1">
      <alignment vertical="center" wrapText="1"/>
    </xf>
    <xf numFmtId="3" fontId="5" fillId="0" borderId="13" xfId="0" applyFont="1" applyBorder="1" applyNumberFormat="1">
      <alignment vertical="center" wrapText="1"/>
    </xf>
    <xf numFmtId="3" fontId="6" fillId="0" borderId="9" xfId="0" applyFont="1" applyBorder="1" applyNumberFormat="1">
      <alignment vertical="center" wrapText="1"/>
    </xf>
    <xf numFmtId="3" fontId="6" fillId="0" borderId="13" xfId="0" applyFont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  <protection locked="0"/>
    </xf>
    <xf numFmtId="3" fontId="6" fillId="2" borderId="13" xfId="0" applyFont="1" applyFill="1" applyBorder="1" applyNumberFormat="1">
      <alignment vertical="center" wrapText="1"/>
      <protection locked="0"/>
    </xf>
    <xf numFmtId="3" fontId="5" fillId="2" borderId="9" xfId="0" applyFont="1" applyFill="1" applyBorder="1" applyNumberFormat="1">
      <alignment vertical="center" wrapText="1"/>
      <protection locked="0"/>
    </xf>
    <xf numFmtId="3" fontId="5" fillId="2" borderId="13" xfId="0" applyFont="1" applyFill="1" applyBorder="1" applyNumberFormat="1">
      <alignment vertical="center" wrapText="1"/>
      <protection locked="0"/>
    </xf>
    <xf numFmtId="175" fontId="5" fillId="2" borderId="13" xfId="0" applyFont="1" applyFill="1" applyBorder="1" applyNumberFormat="1">
      <alignment vertical="center" wrapText="1"/>
      <protection locked="0"/>
    </xf>
    <xf numFmtId="175" fontId="5" fillId="2" borderId="10" xfId="0" applyFont="1" applyFill="1" applyBorder="1" applyNumberFormat="1">
      <alignment vertical="center" wrapText="1"/>
      <protection locked="0"/>
    </xf>
    <xf numFmtId="175" fontId="5" fillId="2" borderId="3" xfId="0" applyFont="1" applyFill="1" applyBorder="1" applyNumberFormat="1">
      <alignment vertical="center" wrapText="1"/>
      <protection locked="0"/>
    </xf>
    <xf numFmtId="175" fontId="5" fillId="2" borderId="14" xfId="0" applyFont="1" applyFill="1" applyBorder="1" applyNumberFormat="1">
      <alignment vertical="center" wrapText="1"/>
      <protection locked="0"/>
    </xf>
    <xf numFmtId="175" fontId="6" fillId="0" borderId="9" xfId="0" applyFont="1" applyBorder="1" applyNumberFormat="1">
      <alignment vertical="center" wrapText="1"/>
    </xf>
    <xf numFmtId="2" fontId="6" fillId="4" borderId="15" xfId="0" applyFont="1" applyFill="1" applyBorder="1" applyNumberFormat="1">
      <alignment horizontal="center" vertical="center"/>
      <protection locked="0"/>
    </xf>
    <xf numFmtId="2" fontId="6" fillId="4" borderId="16" xfId="0" applyFont="1" applyFill="1" applyBorder="1" applyNumberFormat="1">
      <alignment horizontal="center" vertical="center"/>
      <protection locked="0"/>
    </xf>
    <xf numFmtId="175" fontId="6" fillId="0" borderId="17" xfId="0" applyFont="1" applyBorder="1" applyNumberFormat="1">
      <alignment vertical="center" wrapText="1"/>
    </xf>
    <xf numFmtId="175" fontId="5" fillId="3" borderId="10" xfId="0" applyFont="1" applyFill="1" applyBorder="1" applyNumberFormat="1">
      <alignment vertical="center" wrapText="1"/>
      <protection locked="0"/>
    </xf>
    <xf numFmtId="2" fontId="6" fillId="4" borderId="18" xfId="0" applyFont="1" applyFill="1" applyBorder="1" applyNumberFormat="1">
      <alignment horizontal="center" vertical="center"/>
      <protection locked="0"/>
    </xf>
    <xf numFmtId="3" fontId="6" fillId="6" borderId="4" xfId="0" applyFont="1" applyFill="1" applyBorder="1" applyNumberFormat="1">
      <alignment vertical="center" wrapText="1"/>
    </xf>
    <xf numFmtId="3" fontId="6" fillId="6" borderId="6" xfId="0" applyFont="1" applyFill="1" applyBorder="1" applyNumberFormat="1">
      <alignment vertical="center" wrapText="1"/>
    </xf>
    <xf numFmtId="37" fontId="5" fillId="0" borderId="9" xfId="0" applyFont="1" applyBorder="1" applyNumberFormat="1">
      <alignment vertical="center" wrapText="1"/>
    </xf>
    <xf numFmtId="37" fontId="5" fillId="0" borderId="13" xfId="0" applyFont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  <protection locked="0"/>
    </xf>
    <xf numFmtId="3" fontId="6" fillId="3" borderId="10" xfId="0" applyFont="1" applyFill="1" applyBorder="1" applyNumberFormat="1">
      <alignment vertical="center" wrapText="1"/>
      <protection locked="0"/>
    </xf>
    <xf numFmtId="3" fontId="6" fillId="6" borderId="5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  <protection locked="0"/>
    </xf>
    <xf numFmtId="3" fontId="6" fillId="2" borderId="14" xfId="0" applyFont="1" applyFill="1" applyBorder="1" applyNumberFormat="1">
      <alignment vertical="center" wrapText="1"/>
      <protection locked="0"/>
    </xf>
    <xf numFmtId="3" fontId="6" fillId="2" borderId="10" xfId="0" applyFont="1" applyFill="1" applyBorder="1" applyNumberFormat="1">
      <alignment vertical="center" wrapText="1"/>
      <protection locked="0"/>
    </xf>
    <xf numFmtId="4" fontId="6" fillId="3" borderId="9" xfId="0" applyFont="1" applyFill="1" applyBorder="1" applyNumberFormat="1">
      <alignment vertical="center" wrapText="1"/>
      <protection locked="0"/>
    </xf>
    <xf numFmtId="4" fontId="6" fillId="2" borderId="13" xfId="0" applyFont="1" applyFill="1" applyBorder="1" applyNumberFormat="1">
      <alignment vertical="center" wrapText="1"/>
      <protection locked="0"/>
    </xf>
    <xf numFmtId="176" fontId="6" fillId="3" borderId="10" xfId="0" applyFont="1" applyFill="1" applyBorder="1" applyNumberFormat="1">
      <alignment vertical="center" wrapText="1"/>
      <protection locked="0"/>
    </xf>
    <xf numFmtId="176" fontId="6" fillId="3" borderId="3" xfId="0" applyFont="1" applyFill="1" applyBorder="1" applyNumberFormat="1">
      <alignment vertical="center" wrapText="1"/>
      <protection locked="0"/>
    </xf>
    <xf numFmtId="176" fontId="6" fillId="2" borderId="14" xfId="0" applyFont="1" applyFill="1" applyBorder="1" applyNumberFormat="1">
      <alignment vertical="center" wrapText="1"/>
      <protection locked="0"/>
    </xf>
    <xf numFmtId="4" fontId="6" fillId="2" borderId="9" xfId="0" applyFont="1" applyFill="1" applyBorder="1" applyNumberFormat="1">
      <alignment vertical="center" wrapText="1"/>
      <protection locked="0"/>
    </xf>
    <xf numFmtId="176" fontId="6" fillId="2" borderId="10" xfId="0" applyFont="1" applyFill="1" applyBorder="1" applyNumberFormat="1">
      <alignment vertical="center" wrapText="1"/>
      <protection locked="0"/>
    </xf>
    <xf numFmtId="0" fontId="12" fillId="6" borderId="4" xfId="0" applyFont="1" applyFill="1" applyBorder="1">
      <alignment horizontal="left" vertical="center" wrapText="1"/>
    </xf>
    <xf numFmtId="0" fontId="12" fillId="6" borderId="6" xfId="0" applyFont="1" applyFill="1" applyBorder="1">
      <alignment horizontal="center" vertical="center" wrapText="1"/>
    </xf>
    <xf numFmtId="0" fontId="12" fillId="0" borderId="13" xfId="0" applyFont="1" applyBorder="1">
      <alignment horizontal="center" vertical="center" wrapText="1"/>
    </xf>
    <xf numFmtId="0" fontId="13" fillId="0" borderId="13" xfId="0" applyFont="1" applyBorder="1">
      <alignment horizontal="center" vertical="center" wrapText="1"/>
    </xf>
    <xf numFmtId="0" fontId="13" fillId="0" borderId="14" xfId="0" applyFont="1" applyBorder="1">
      <alignment horizontal="center" vertical="center" wrapText="1"/>
    </xf>
    <xf numFmtId="176" fontId="7" fillId="6" borderId="4" xfId="0" applyFont="1" applyFill="1" applyBorder="1" applyNumberFormat="1">
      <alignment vertical="center" wrapText="1"/>
    </xf>
    <xf numFmtId="176" fontId="7" fillId="6" borderId="5" xfId="0" applyFont="1" applyFill="1" applyBorder="1" applyNumberFormat="1">
      <alignment vertical="center" wrapText="1"/>
    </xf>
    <xf numFmtId="176" fontId="7" fillId="6" borderId="6" xfId="0" applyFont="1" applyFill="1" applyBorder="1" applyNumberFormat="1">
      <alignment vertical="center" wrapText="1"/>
    </xf>
    <xf numFmtId="3" fontId="10" fillId="0" borderId="9" xfId="0" applyFont="1" applyBorder="1" applyNumberFormat="1">
      <alignment vertical="center" wrapText="1"/>
    </xf>
    <xf numFmtId="3" fontId="10" fillId="0" borderId="13" xfId="0" applyFont="1" applyBorder="1" applyNumberFormat="1">
      <alignment vertical="center" wrapText="1"/>
    </xf>
    <xf numFmtId="175" fontId="9" fillId="0" borderId="9" xfId="0" applyFont="1" applyBorder="1" applyNumberFormat="1">
      <alignment vertical="center" wrapText="1"/>
    </xf>
    <xf numFmtId="175" fontId="9" fillId="0" borderId="13" xfId="0" applyFont="1" applyBorder="1" applyNumberFormat="1">
      <alignment vertical="center" wrapText="1"/>
    </xf>
    <xf numFmtId="175" fontId="10" fillId="0" borderId="9" xfId="0" applyFont="1" applyBorder="1" applyNumberFormat="1">
      <alignment vertical="center" wrapText="1"/>
    </xf>
    <xf numFmtId="175" fontId="10" fillId="0" borderId="13" xfId="0" applyFont="1" applyBorder="1" applyNumberFormat="1">
      <alignment vertical="center" wrapText="1"/>
    </xf>
    <xf numFmtId="175" fontId="9" fillId="0" borderId="10" xfId="0" applyFont="1" applyBorder="1" applyNumberFormat="1">
      <alignment vertical="center" wrapText="1"/>
    </xf>
    <xf numFmtId="175" fontId="9" fillId="0" borderId="14" xfId="0" applyFont="1" applyBorder="1" applyNumberFormat="1">
      <alignment vertical="center" wrapText="1"/>
    </xf>
    <xf numFmtId="0" fontId="6" fillId="0" borderId="11" xfId="0" applyFont="1" applyBorder="1">
      <alignment horizontal="center" vertical="center" wrapText="1"/>
    </xf>
    <xf numFmtId="0" fontId="6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4" borderId="18" xfId="0" applyFont="1" applyFill="1" applyBorder="1">
      <alignment horizontal="center" vertical="center" wrapText="1"/>
    </xf>
    <xf numFmtId="0" fontId="6" fillId="4" borderId="15" xfId="0" applyFont="1" applyFill="1" applyBorder="1">
      <alignment horizontal="center" vertical="center" wrapText="1"/>
    </xf>
    <xf numFmtId="0" fontId="6" fillId="4" borderId="16" xfId="0" applyFont="1" applyFill="1" applyBorder="1">
      <alignment horizontal="center" vertical="center" wrapText="1"/>
    </xf>
    <xf numFmtId="0" fontId="6" fillId="0" borderId="4" xfId="0" applyFont="1" applyBorder="1">
      <alignment horizontal="center" vertical="center"/>
    </xf>
    <xf numFmtId="0" fontId="6" fillId="0" borderId="9" xfId="0" applyFont="1" applyBorder="1">
      <alignment horizontal="center" vertical="center"/>
    </xf>
    <xf numFmtId="0" fontId="6" fillId="0" borderId="10" xfId="0" applyFont="1" applyBorder="1">
      <alignment horizontal="center" vertical="center"/>
    </xf>
    <xf numFmtId="0" fontId="14" fillId="0" borderId="6" xfId="0" applyFont="1" applyBorder="1">
      <alignment horizontal="center" vertical="center" wrapText="1"/>
    </xf>
    <xf numFmtId="0" fontId="6" fillId="0" borderId="1" xfId="0" applyFont="1" applyBorder="1">
      <alignment horizontal="center" vertical="center"/>
    </xf>
    <xf numFmtId="0" fontId="6" fillId="0" borderId="3" xfId="0" applyFont="1" applyBorder="1">
      <alignment horizontal="center" vertical="center"/>
    </xf>
    <xf numFmtId="0" fontId="6" fillId="0" borderId="13" xfId="0" applyFont="1" applyBorder="1">
      <alignment horizontal="center" vertical="center"/>
    </xf>
    <xf numFmtId="0" fontId="6" fillId="0" borderId="14" xfId="0" applyFont="1" applyBorder="1">
      <alignment horizontal="center" vertical="center"/>
    </xf>
    <xf numFmtId="0" fontId="6" fillId="0" borderId="7" xfId="0" applyFont="1" applyBorder="1">
      <alignment horizontal="center" vertical="center"/>
    </xf>
    <xf numFmtId="0" fontId="6" fillId="0" borderId="8" xfId="0" applyFont="1" applyBorder="1">
      <alignment horizontal="center" vertical="center" wrapText="1"/>
    </xf>
    <xf numFmtId="0" fontId="1" fillId="0" borderId="12" xfId="0" applyFont="1" applyBorder="1">
      <alignment vertical="top"/>
    </xf>
    <xf numFmtId="2" fontId="9" fillId="4" borderId="6" xfId="0" applyFont="1" applyFill="1" applyBorder="1" applyNumberFormat="1">
      <alignment horizontal="center" vertical="center"/>
    </xf>
    <xf numFmtId="2" fontId="6" fillId="4" borderId="15" xfId="0" applyFont="1" applyFill="1" applyBorder="1" applyNumberFormat="1">
      <alignment horizontal="center" vertical="center"/>
    </xf>
    <xf numFmtId="175" fontId="5" fillId="3" borderId="9" xfId="0" applyFont="1" applyFill="1" applyBorder="1" applyNumberFormat="1">
      <alignment vertical="center" wrapText="1"/>
    </xf>
    <xf numFmtId="175" fontId="5" fillId="2" borderId="9" xfId="0" applyFont="1" applyFill="1" applyBorder="1" applyNumberFormat="1">
      <alignment vertical="center" wrapText="1"/>
    </xf>
    <xf numFmtId="175" fontId="6" fillId="3" borderId="9" xfId="0" applyFont="1" applyFill="1" applyBorder="1" applyNumberFormat="1">
      <alignment vertical="center" wrapText="1"/>
    </xf>
    <xf numFmtId="175" fontId="6" fillId="2" borderId="9" xfId="0" applyFont="1" applyFill="1" applyBorder="1" applyNumberFormat="1">
      <alignment vertical="center" wrapText="1"/>
    </xf>
    <xf numFmtId="175" fontId="6" fillId="2" borderId="1" xfId="0" applyFont="1" applyFill="1" applyBorder="1" applyNumberFormat="1">
      <alignment vertical="center" wrapText="1"/>
    </xf>
    <xf numFmtId="175" fontId="6" fillId="2" borderId="13" xfId="0" applyFont="1" applyFill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</xf>
    <xf numFmtId="3" fontId="6" fillId="2" borderId="13" xfId="0" applyFont="1" applyFill="1" applyBorder="1" applyNumberFormat="1">
      <alignment vertical="center" wrapText="1"/>
    </xf>
    <xf numFmtId="3" fontId="5" fillId="2" borderId="9" xfId="0" applyFont="1" applyFill="1" applyBorder="1" applyNumberFormat="1">
      <alignment vertical="center" wrapText="1"/>
    </xf>
    <xf numFmtId="3" fontId="5" fillId="2" borderId="1" xfId="0" applyFont="1" applyFill="1" applyBorder="1" applyNumberFormat="1">
      <alignment vertical="center" wrapText="1"/>
    </xf>
    <xf numFmtId="3" fontId="5" fillId="2" borderId="13" xfId="0" applyFont="1" applyFill="1" applyBorder="1" applyNumberFormat="1">
      <alignment vertical="center" wrapText="1"/>
    </xf>
    <xf numFmtId="175" fontId="5" fillId="2" borderId="1" xfId="0" applyFont="1" applyFill="1" applyBorder="1" applyNumberFormat="1">
      <alignment vertical="center" wrapText="1"/>
    </xf>
    <xf numFmtId="175" fontId="5" fillId="2" borderId="13" xfId="0" applyFont="1" applyFill="1" applyBorder="1" applyNumberFormat="1">
      <alignment vertical="center" wrapText="1"/>
    </xf>
    <xf numFmtId="175" fontId="5" fillId="2" borderId="10" xfId="0" applyFont="1" applyFill="1" applyBorder="1" applyNumberFormat="1">
      <alignment vertical="center" wrapText="1"/>
    </xf>
    <xf numFmtId="175" fontId="5" fillId="2" borderId="3" xfId="0" applyFont="1" applyFill="1" applyBorder="1" applyNumberFormat="1">
      <alignment vertical="center" wrapText="1"/>
    </xf>
    <xf numFmtId="175" fontId="5" fillId="2" borderId="14" xfId="0" applyFont="1" applyFill="1" applyBorder="1" applyNumberFormat="1">
      <alignment vertical="center" wrapText="1"/>
    </xf>
    <xf numFmtId="2" fontId="6" fillId="4" borderId="16" xfId="0" applyFont="1" applyFill="1" applyBorder="1" applyNumberFormat="1">
      <alignment horizontal="center" vertical="center"/>
    </xf>
    <xf numFmtId="2" fontId="6" fillId="4" borderId="18" xfId="0" applyFont="1" applyFill="1" applyBorder="1" applyNumberFormat="1">
      <alignment horizontal="center" vertical="center"/>
    </xf>
    <xf numFmtId="175" fontId="5" fillId="3" borderId="1" xfId="0" applyFont="1" applyFill="1" applyBorder="1" applyNumberFormat="1">
      <alignment vertical="center" wrapText="1"/>
    </xf>
    <xf numFmtId="175" fontId="5" fillId="3" borderId="10" xfId="0" applyFont="1" applyFill="1" applyBorder="1" applyNumberFormat="1">
      <alignment vertical="center" wrapText="1"/>
    </xf>
    <xf numFmtId="175" fontId="5" fillId="3" borderId="3" xfId="0" applyFont="1" applyFill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</xf>
    <xf numFmtId="3" fontId="6" fillId="3" borderId="1" xfId="0" applyFont="1" applyFill="1" applyBorder="1" applyNumberFormat="1">
      <alignment vertical="center" wrapText="1"/>
    </xf>
    <xf numFmtId="3" fontId="6" fillId="3" borderId="10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</xf>
    <xf numFmtId="3" fontId="6" fillId="2" borderId="14" xfId="0" applyFont="1" applyFill="1" applyBorder="1" applyNumberFormat="1">
      <alignment vertical="center" wrapText="1"/>
    </xf>
    <xf numFmtId="3" fontId="6" fillId="2" borderId="10" xfId="0" applyFont="1" applyFill="1" applyBorder="1" applyNumberFormat="1">
      <alignment vertical="center" wrapText="1"/>
    </xf>
    <xf numFmtId="175" fontId="6" fillId="3" borderId="1" xfId="0" applyFont="1" applyFill="1" applyBorder="1" applyNumberFormat="1">
      <alignment vertical="center" wrapText="1"/>
    </xf>
    <xf numFmtId="4" fontId="6" fillId="3" borderId="9" xfId="0" applyFont="1" applyFill="1" applyBorder="1" applyNumberFormat="1">
      <alignment vertical="center" wrapText="1"/>
    </xf>
    <xf numFmtId="4" fontId="6" fillId="3" borderId="1" xfId="0" applyFont="1" applyFill="1" applyBorder="1" applyNumberFormat="1">
      <alignment vertical="center" wrapText="1"/>
    </xf>
    <xf numFmtId="4" fontId="6" fillId="2" borderId="13" xfId="0" applyFont="1" applyFill="1" applyBorder="1" applyNumberFormat="1">
      <alignment vertical="center" wrapText="1"/>
    </xf>
    <xf numFmtId="4" fontId="6" fillId="2" borderId="9" xfId="0" applyFont="1" applyFill="1" applyBorder="1" applyNumberFormat="1">
      <alignment vertical="center" wrapText="1"/>
    </xf>
    <xf numFmtId="176" fontId="6" fillId="3" borderId="10" xfId="0" applyFont="1" applyFill="1" applyBorder="1" applyNumberFormat="1">
      <alignment vertical="center" wrapText="1"/>
    </xf>
    <xf numFmtId="176" fontId="6" fillId="3" borderId="3" xfId="0" applyFont="1" applyFill="1" applyBorder="1" applyNumberFormat="1">
      <alignment vertical="center" wrapText="1"/>
    </xf>
    <xf numFmtId="176" fontId="6" fillId="2" borderId="14" xfId="0" applyFont="1" applyFill="1" applyBorder="1" applyNumberFormat="1">
      <alignment vertical="center" wrapText="1"/>
    </xf>
    <xf numFmtId="176" fontId="6" fillId="2" borderId="10" xfId="0" applyFont="1" applyFill="1" applyBorder="1" applyNumberForma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0AC7F2C-A03E-3D42-986D-3D32C3A7D087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9C18A6-AA98-19C3-ACB1-1D66BC1D3C89}" mc:Ignorable="x14ac xr xr2 xr3">
  <dimension ref="A1:L112"/>
  <sheetViews>
    <sheetView topLeftCell="A1" zoomScale="115" workbookViewId="0" tabSelected="1">
      <pane ySplit="3" topLeftCell="A4" activePane="bottomLeft" state="frozen"/>
    </sheetView>
  </sheetViews>
  <sheetFormatPr customHeight="1" defaultRowHeight="12.75"/>
  <cols>
    <col min="1" max="1" style="16" width="51" customWidth="1"/>
    <col min="2" max="2" style="15" width="29" customWidth="1"/>
    <col min="3" max="11" style="15" width="12.5" customWidth="1"/>
    <col min="12" max="12" style="14" width="20.16015625" customWidth="1"/>
  </cols>
  <sheetData>
    <row s="3" customFormat="1" customHeight="1" ht="11.25">
      <c r="A1" s="130" t="s">
        <v>2</v>
      </c>
      <c r="B1" s="133" t="s">
        <v>3</v>
      </c>
      <c r="C1" s="31" t="s">
        <v>4</v>
      </c>
      <c r="D1" s="32" t="s">
        <v>4</v>
      </c>
      <c r="E1" s="33" t="s">
        <v>5</v>
      </c>
      <c r="F1" s="124" t="s">
        <v>6</v>
      </c>
      <c r="G1" s="125"/>
      <c r="H1" s="125"/>
      <c r="I1" s="125"/>
      <c r="J1" s="125"/>
      <c r="K1" s="126"/>
      <c r="L1" s="127" t="s">
        <v>7</v>
      </c>
    </row>
    <row s="3" customFormat="1" customHeight="1" ht="11.25">
      <c r="A2" s="131"/>
      <c r="B2" s="57"/>
      <c r="C2" s="131">
        <v>2022</v>
      </c>
      <c r="D2" s="134">
        <v>2023</v>
      </c>
      <c r="E2" s="136">
        <v>2024</v>
      </c>
      <c r="F2" s="122">
        <v>2025</v>
      </c>
      <c r="G2" s="123"/>
      <c r="H2" s="122">
        <v>2026</v>
      </c>
      <c r="I2" s="123"/>
      <c r="J2" s="122">
        <v>2027</v>
      </c>
      <c r="K2" s="123"/>
      <c r="L2" s="128"/>
    </row>
    <row s="3" customFormat="1" customHeight="1" ht="11.25">
      <c r="A3" s="132"/>
      <c r="B3" s="59"/>
      <c r="C3" s="132"/>
      <c r="D3" s="135"/>
      <c r="E3" s="137"/>
      <c r="F3" s="138" t="s">
        <v>8</v>
      </c>
      <c r="G3" s="139" t="s">
        <v>9</v>
      </c>
      <c r="H3" s="138" t="s">
        <v>8</v>
      </c>
      <c r="I3" s="139" t="s">
        <v>9</v>
      </c>
      <c r="J3" s="138" t="s">
        <v>8</v>
      </c>
      <c r="K3" s="139" t="s">
        <v>9</v>
      </c>
      <c r="L3" s="129"/>
    </row>
    <row s="17" customFormat="1" customHeight="1" ht="15">
      <c r="A4" s="52" t="s">
        <v>10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1"/>
    </row>
    <row s="4" customFormat="1" customHeight="1" ht="26.25">
      <c r="A5" s="54" t="s">
        <v>11</v>
      </c>
      <c r="B5" s="55"/>
      <c r="C5" s="60"/>
      <c r="D5" s="61"/>
      <c r="E5" s="62"/>
      <c r="F5" s="60"/>
      <c r="G5" s="62"/>
      <c r="H5" s="60"/>
      <c r="I5" s="62"/>
      <c r="J5" s="60"/>
      <c r="K5" s="62"/>
      <c r="L5" s="142"/>
    </row>
    <row s="5" customFormat="1" customHeight="1" ht="18">
      <c r="A6" s="37" t="s">
        <v>12</v>
      </c>
      <c r="B6" s="56" t="s">
        <v>13</v>
      </c>
      <c r="C6" s="63">
        <f t="shared" si="0" ref="C6:K36">SUM(C9,C12,C15)</f>
        <v>2095966.30886423</v>
      </c>
      <c r="D6" s="6">
        <f t="shared" si="0"/>
        <v>1984846.90787516</v>
      </c>
      <c r="E6" s="64">
        <f t="shared" si="0"/>
        <v>2095421.7943154</v>
      </c>
      <c r="F6" s="63">
        <f t="shared" si="0"/>
        <v>2238617.62631595</v>
      </c>
      <c r="G6" s="64">
        <f t="shared" si="0"/>
        <v>2266923.34270297</v>
      </c>
      <c r="H6" s="63">
        <f t="shared" si="0"/>
        <v>2330875.09205853</v>
      </c>
      <c r="I6" s="64">
        <f t="shared" si="0"/>
        <v>2383242.38745607</v>
      </c>
      <c r="J6" s="63">
        <f t="shared" si="0"/>
        <v>2433716.162611</v>
      </c>
      <c r="K6" s="64">
        <f t="shared" si="0"/>
        <v>2510827.23246283</v>
      </c>
      <c r="L6" s="142"/>
    </row>
    <row s="5" customFormat="1" customHeight="1" ht="18">
      <c r="A7" s="38" t="s">
        <v>14</v>
      </c>
      <c r="B7" s="56" t="s">
        <v>15</v>
      </c>
      <c r="C7" s="143">
        <v>127.4</v>
      </c>
      <c r="D7" s="6">
        <f t="shared" si="1" ref="D7:F7">IF(ISERROR((C9*D10+C12*D13+C15*D16)/C6),0,(C9*D10+C12*D13+C15*D16)/C6)</f>
        <v>95.945710884982</v>
      </c>
      <c r="E7" s="64">
        <f t="shared" si="1"/>
        <v>96.765309718878</v>
      </c>
      <c r="F7" s="63">
        <f t="shared" si="1"/>
        <v>101.746426077625</v>
      </c>
      <c r="G7" s="64">
        <f t="shared" si="2" ref="G7:K7">IF(ISERROR((E9*G10+E12*G13+E15*G16)/E6),0,(E9*G10+E12*G13+E15*G16)/E6)</f>
        <v>103.229564497405</v>
      </c>
      <c r="H7" s="63">
        <f t="shared" si="2"/>
        <v>100.212877932625</v>
      </c>
      <c r="I7" s="64">
        <f t="shared" si="2"/>
        <v>101.184929273444</v>
      </c>
      <c r="J7" s="63">
        <f t="shared" si="2"/>
        <v>100.492899677246</v>
      </c>
      <c r="K7" s="64">
        <f t="shared" si="2"/>
        <v>101.496545820362</v>
      </c>
      <c r="L7" s="142"/>
    </row>
    <row s="5" customFormat="1" customHeight="1" ht="12.75">
      <c r="A8" s="38" t="s">
        <v>16</v>
      </c>
      <c r="B8" s="56" t="s">
        <v>17</v>
      </c>
      <c r="C8" s="144">
        <v>112.3</v>
      </c>
      <c r="D8" s="6">
        <f t="shared" si="3" ref="D8:F8">IF(ISERROR((C9*D11+C12*D14+C15*D17)/C6),0,(C9*D11+C12*D14+C15*D17)/C6)</f>
        <v>98.6999999999998</v>
      </c>
      <c r="E8" s="64">
        <f t="shared" si="3"/>
        <v>109.1</v>
      </c>
      <c r="F8" s="63">
        <f t="shared" si="3"/>
        <v>105</v>
      </c>
      <c r="G8" s="64">
        <f t="shared" si="4" ref="G8:K8">IF(ISERROR((E9*G11+E12*G14+E15*G17)/E6),0,(E9*G11+E12*G14+E15*G17)/E6)</f>
        <v>104.8</v>
      </c>
      <c r="H8" s="63">
        <f t="shared" si="4"/>
        <v>103.9</v>
      </c>
      <c r="I8" s="64">
        <f t="shared" si="4"/>
        <v>103.9</v>
      </c>
      <c r="J8" s="63">
        <f t="shared" si="4"/>
        <v>103.9</v>
      </c>
      <c r="K8" s="64">
        <f t="shared" si="4"/>
        <v>103.8</v>
      </c>
      <c r="L8" s="142"/>
    </row>
    <row s="5" customFormat="1" customHeight="1" ht="18">
      <c r="A9" s="37" t="s">
        <v>18</v>
      </c>
      <c r="B9" s="56" t="s">
        <v>13</v>
      </c>
      <c r="C9" s="143">
        <v>1229529.7138666</v>
      </c>
      <c r="D9" s="6">
        <f t="shared" si="5" ref="D9:F15">C9*(D10/100)*(D11/100)</f>
        <v>1194707.67889536</v>
      </c>
      <c r="E9" s="64">
        <f t="shared" si="5"/>
        <v>1229988.56534469</v>
      </c>
      <c r="F9" s="63">
        <f t="shared" si="5"/>
        <v>1326660.56679465</v>
      </c>
      <c r="G9" s="64">
        <f t="shared" si="6" ref="G9:K15">E9*(G10/100)*(G11/100)</f>
        <v>1341468.63380344</v>
      </c>
      <c r="H9" s="63">
        <f t="shared" si="6"/>
        <v>1382689.40735048</v>
      </c>
      <c r="I9" s="64">
        <f t="shared" si="6"/>
        <v>1414778.48196516</v>
      </c>
      <c r="J9" s="63">
        <f t="shared" si="6"/>
        <v>1451157.976684</v>
      </c>
      <c r="K9" s="64">
        <f t="shared" si="6"/>
        <v>1499086.87409147</v>
      </c>
      <c r="L9" s="142"/>
    </row>
    <row s="4" customFormat="1" customHeight="1" ht="19.5">
      <c r="A10" s="39" t="s">
        <v>14</v>
      </c>
      <c r="B10" s="57" t="s">
        <v>15</v>
      </c>
      <c r="C10" s="145">
        <v>135.2</v>
      </c>
      <c r="D10" s="9">
        <f t="shared" si="7" ref="D10:F10">IF(ISERROR(D110/C110),0,(D110/C110)*100)</f>
        <v>98.4476771900372</v>
      </c>
      <c r="E10" s="68">
        <f t="shared" si="7"/>
        <v>94.3658091864216</v>
      </c>
      <c r="F10" s="83">
        <f t="shared" si="7"/>
        <v>102.723414647035</v>
      </c>
      <c r="G10" s="68">
        <f t="shared" si="8" ref="G10:K10">IF(ISERROR(G110/E110),0,(G110/E110)*100)</f>
        <v>104.06822944511</v>
      </c>
      <c r="H10" s="83">
        <f t="shared" si="8"/>
        <v>100.311163481386</v>
      </c>
      <c r="I10" s="68">
        <f t="shared" si="8"/>
        <v>101.506154660118</v>
      </c>
      <c r="J10" s="83">
        <f t="shared" si="8"/>
        <v>101.012358188638</v>
      </c>
      <c r="K10" s="68">
        <f t="shared" si="8"/>
        <v>102.08008011185</v>
      </c>
      <c r="L10" s="142"/>
    </row>
    <row s="4" customFormat="1" customHeight="1" ht="12.75">
      <c r="A11" s="39" t="s">
        <v>16</v>
      </c>
      <c r="B11" s="57" t="s">
        <v>17</v>
      </c>
      <c r="C11" s="146">
        <v>112.3</v>
      </c>
      <c r="D11" s="147">
        <v>98.7</v>
      </c>
      <c r="E11" s="148">
        <v>109.1</v>
      </c>
      <c r="F11" s="146">
        <v>105</v>
      </c>
      <c r="G11" s="148">
        <v>104.8</v>
      </c>
      <c r="H11" s="146">
        <v>103.9</v>
      </c>
      <c r="I11" s="148">
        <v>103.9</v>
      </c>
      <c r="J11" s="146">
        <v>103.9</v>
      </c>
      <c r="K11" s="148">
        <v>103.8</v>
      </c>
      <c r="L11" s="142"/>
    </row>
    <row s="5" customFormat="1" customHeight="1" ht="18">
      <c r="A12" s="37" t="s">
        <v>19</v>
      </c>
      <c r="B12" s="56" t="s">
        <v>13</v>
      </c>
      <c r="C12" s="143">
        <v>606619.654999326</v>
      </c>
      <c r="D12" s="6">
        <f t="shared" si="5"/>
        <v>538775.231387329</v>
      </c>
      <c r="E12" s="64">
        <f t="shared" si="5"/>
        <v>584382.97658557</v>
      </c>
      <c r="F12" s="63">
        <f t="shared" si="5"/>
        <v>610950.250685354</v>
      </c>
      <c r="G12" s="64">
        <f t="shared" si="6"/>
        <v>615418.887377406</v>
      </c>
      <c r="H12" s="63">
        <f t="shared" si="6"/>
        <v>632022.082333925</v>
      </c>
      <c r="I12" s="64">
        <f t="shared" si="6"/>
        <v>638963.914599857</v>
      </c>
      <c r="J12" s="63">
        <f t="shared" si="6"/>
        <v>650886.791132702</v>
      </c>
      <c r="K12" s="64">
        <f t="shared" si="6"/>
        <v>661386.512003745</v>
      </c>
      <c r="L12" s="142"/>
    </row>
    <row s="4" customFormat="1" customHeight="1" ht="19.5">
      <c r="A13" s="39" t="s">
        <v>14</v>
      </c>
      <c r="B13" s="57" t="s">
        <v>15</v>
      </c>
      <c r="C13" s="145">
        <v>98.8</v>
      </c>
      <c r="D13" s="9">
        <f t="shared" si="9" ref="D13:F13">IF(ISERROR(D111/C111),0,(D111/C111)*100)</f>
        <v>89.9858020079974</v>
      </c>
      <c r="E13" s="68">
        <f t="shared" si="9"/>
        <v>99.4180369386391</v>
      </c>
      <c r="F13" s="83">
        <f t="shared" si="9"/>
        <v>99.5678185228414</v>
      </c>
      <c r="G13" s="68">
        <f t="shared" si="10" ref="G13:K13">IF(ISERROR(G111/E111),0,(G111/E111)*100)</f>
        <v>100.487486168022</v>
      </c>
      <c r="H13" s="83">
        <f t="shared" si="10"/>
        <v>99.565953589905</v>
      </c>
      <c r="I13" s="68">
        <f t="shared" si="10"/>
        <v>99.9286370108183</v>
      </c>
      <c r="J13" s="83">
        <f t="shared" si="10"/>
        <v>99.1191703441269</v>
      </c>
      <c r="K13" s="68">
        <f t="shared" si="10"/>
        <v>99.7198572729285</v>
      </c>
      <c r="L13" s="142"/>
    </row>
    <row s="4" customFormat="1" customHeight="1" ht="12.75">
      <c r="A14" s="39" t="s">
        <v>16</v>
      </c>
      <c r="B14" s="57" t="s">
        <v>17</v>
      </c>
      <c r="C14" s="146">
        <v>112.3</v>
      </c>
      <c r="D14" s="147">
        <v>98.7</v>
      </c>
      <c r="E14" s="148">
        <v>109.1</v>
      </c>
      <c r="F14" s="146">
        <v>105</v>
      </c>
      <c r="G14" s="148">
        <v>104.8</v>
      </c>
      <c r="H14" s="146">
        <v>103.9</v>
      </c>
      <c r="I14" s="148">
        <v>103.9</v>
      </c>
      <c r="J14" s="146">
        <v>103.9</v>
      </c>
      <c r="K14" s="148">
        <v>103.8</v>
      </c>
      <c r="L14" s="142"/>
    </row>
    <row s="5" customFormat="1" customHeight="1" ht="18">
      <c r="A15" s="37" t="s">
        <v>20</v>
      </c>
      <c r="B15" s="56" t="s">
        <v>13</v>
      </c>
      <c r="C15" s="143">
        <v>259816.939998304</v>
      </c>
      <c r="D15" s="6">
        <f t="shared" si="5"/>
        <v>251363.99759247</v>
      </c>
      <c r="E15" s="64">
        <f t="shared" si="5"/>
        <v>281050.252385144</v>
      </c>
      <c r="F15" s="63">
        <f t="shared" si="5"/>
        <v>301006.808835948</v>
      </c>
      <c r="G15" s="64">
        <f t="shared" si="6"/>
        <v>310035.82152212</v>
      </c>
      <c r="H15" s="63">
        <f t="shared" si="6"/>
        <v>316163.602374125</v>
      </c>
      <c r="I15" s="64">
        <f t="shared" si="6"/>
        <v>329499.990891055</v>
      </c>
      <c r="J15" s="63">
        <f t="shared" si="6"/>
        <v>331671.3947943</v>
      </c>
      <c r="K15" s="64">
        <f t="shared" si="6"/>
        <v>350353.846367612</v>
      </c>
      <c r="L15" s="142"/>
    </row>
    <row s="4" customFormat="1" customHeight="1" ht="19.5">
      <c r="A16" s="39" t="s">
        <v>14</v>
      </c>
      <c r="B16" s="57" t="s">
        <v>15</v>
      </c>
      <c r="C16" s="145">
        <v>183.7</v>
      </c>
      <c r="D16" s="9">
        <f t="shared" si="11" ref="D16:F16">IF(ISERROR(D112/C112),0,(D112/C112)*100)</f>
        <v>98.0208486786492</v>
      </c>
      <c r="E16" s="68">
        <f t="shared" si="11"/>
        <v>102.484020448231</v>
      </c>
      <c r="F16" s="83">
        <f t="shared" si="11"/>
        <v>102.000673843723</v>
      </c>
      <c r="G16" s="68">
        <f t="shared" si="12" ref="G16:K16">IF(ISERROR(G112/E112),0,(G112/E112)*100)</f>
        <v>105.260787011808</v>
      </c>
      <c r="H16" s="83">
        <f t="shared" si="12"/>
        <v>101.092748486242</v>
      </c>
      <c r="I16" s="68">
        <f t="shared" si="12"/>
        <v>102.28877657793</v>
      </c>
      <c r="J16" s="83">
        <f t="shared" si="12"/>
        <v>100.967266401611</v>
      </c>
      <c r="K16" s="68">
        <f t="shared" si="12"/>
        <v>102.436358016922</v>
      </c>
      <c r="L16" s="142"/>
    </row>
    <row s="4" customFormat="1" customHeight="1" ht="13.5">
      <c r="A17" s="39" t="s">
        <v>16</v>
      </c>
      <c r="B17" s="57" t="s">
        <v>17</v>
      </c>
      <c r="C17" s="146">
        <v>112.3</v>
      </c>
      <c r="D17" s="147">
        <v>98.7</v>
      </c>
      <c r="E17" s="148">
        <v>109.1</v>
      </c>
      <c r="F17" s="146">
        <v>105</v>
      </c>
      <c r="G17" s="148">
        <v>104.8</v>
      </c>
      <c r="H17" s="146">
        <v>103.9</v>
      </c>
      <c r="I17" s="148">
        <v>103.9</v>
      </c>
      <c r="J17" s="146">
        <v>103.9</v>
      </c>
      <c r="K17" s="148">
        <v>103.8</v>
      </c>
      <c r="L17" s="142"/>
    </row>
    <row s="5" customFormat="1" customHeight="1" ht="35.25">
      <c r="A18" s="37" t="s">
        <v>21</v>
      </c>
      <c r="B18" s="56" t="s">
        <v>22</v>
      </c>
      <c r="C18" s="71">
        <f t="shared" si="13" ref="C18:K18">SUM(C20:C25)</f>
        <v>5</v>
      </c>
      <c r="D18" s="18">
        <f t="shared" si="13"/>
        <v>5</v>
      </c>
      <c r="E18" s="72">
        <f t="shared" si="13"/>
        <v>5</v>
      </c>
      <c r="F18" s="71">
        <f t="shared" si="13"/>
        <v>5</v>
      </c>
      <c r="G18" s="72">
        <f t="shared" si="13"/>
        <v>5</v>
      </c>
      <c r="H18" s="71">
        <f t="shared" si="13"/>
        <v>5</v>
      </c>
      <c r="I18" s="72">
        <f t="shared" si="13"/>
        <v>5</v>
      </c>
      <c r="J18" s="71">
        <f t="shared" si="13"/>
        <v>5</v>
      </c>
      <c r="K18" s="72">
        <f t="shared" si="13"/>
        <v>5</v>
      </c>
      <c r="L18" s="142"/>
    </row>
    <row s="4" customFormat="1" customHeight="1" ht="12.75">
      <c r="A19" s="40" t="s">
        <v>23</v>
      </c>
      <c r="B19" s="57"/>
      <c r="C19" s="73"/>
      <c r="D19" s="19"/>
      <c r="E19" s="74"/>
      <c r="F19" s="73"/>
      <c r="G19" s="72"/>
      <c r="H19" s="73"/>
      <c r="I19" s="74"/>
      <c r="J19" s="73"/>
      <c r="K19" s="74"/>
      <c r="L19" s="142"/>
    </row>
    <row s="4" customFormat="1" customHeight="1" ht="12.75">
      <c r="A20" s="41" t="s">
        <v>24</v>
      </c>
      <c r="B20" s="57" t="s">
        <v>22</v>
      </c>
      <c r="C20" s="149"/>
      <c r="D20" s="150"/>
      <c r="E20" s="151"/>
      <c r="F20" s="149"/>
      <c r="G20" s="151"/>
      <c r="H20" s="149"/>
      <c r="I20" s="151"/>
      <c r="J20" s="149"/>
      <c r="K20" s="151"/>
      <c r="L20" s="142"/>
    </row>
    <row s="4" customFormat="1" customHeight="1" ht="12.75">
      <c r="A21" s="41" t="s">
        <v>25</v>
      </c>
      <c r="B21" s="57" t="s">
        <v>22</v>
      </c>
      <c r="C21" s="149"/>
      <c r="D21" s="150"/>
      <c r="E21" s="151"/>
      <c r="F21" s="149"/>
      <c r="G21" s="151"/>
      <c r="H21" s="149"/>
      <c r="I21" s="151"/>
      <c r="J21" s="149"/>
      <c r="K21" s="151"/>
      <c r="L21" s="142"/>
    </row>
    <row s="4" customFormat="1" customHeight="1" ht="12.75">
      <c r="A22" s="41" t="s">
        <v>26</v>
      </c>
      <c r="B22" s="57" t="s">
        <v>22</v>
      </c>
      <c r="C22" s="149">
        <v>5</v>
      </c>
      <c r="D22" s="150">
        <v>5</v>
      </c>
      <c r="E22" s="151">
        <v>5</v>
      </c>
      <c r="F22" s="149">
        <v>5</v>
      </c>
      <c r="G22" s="151">
        <v>5</v>
      </c>
      <c r="H22" s="149">
        <v>5</v>
      </c>
      <c r="I22" s="151">
        <v>5</v>
      </c>
      <c r="J22" s="149">
        <v>5</v>
      </c>
      <c r="K22" s="151">
        <v>5</v>
      </c>
      <c r="L22" s="142"/>
    </row>
    <row s="4" customFormat="1" customHeight="1" ht="12.75">
      <c r="A23" s="41" t="s">
        <v>27</v>
      </c>
      <c r="B23" s="57" t="s">
        <v>22</v>
      </c>
      <c r="C23" s="149"/>
      <c r="D23" s="150"/>
      <c r="E23" s="151"/>
      <c r="F23" s="149"/>
      <c r="G23" s="151"/>
      <c r="H23" s="149"/>
      <c r="I23" s="151"/>
      <c r="J23" s="149"/>
      <c r="K23" s="151"/>
      <c r="L23" s="142"/>
    </row>
    <row s="4" customFormat="1" customHeight="1" ht="12.75">
      <c r="A24" s="41" t="s">
        <v>28</v>
      </c>
      <c r="B24" s="57" t="s">
        <v>22</v>
      </c>
      <c r="C24" s="149"/>
      <c r="D24" s="150"/>
      <c r="E24" s="151"/>
      <c r="F24" s="149"/>
      <c r="G24" s="151"/>
      <c r="H24" s="149"/>
      <c r="I24" s="151"/>
      <c r="J24" s="149"/>
      <c r="K24" s="151"/>
      <c r="L24" s="142"/>
    </row>
    <row s="4" customFormat="1" customHeight="1" ht="12.75">
      <c r="A25" s="41" t="s">
        <v>29</v>
      </c>
      <c r="B25" s="57" t="s">
        <v>22</v>
      </c>
      <c r="C25" s="149"/>
      <c r="D25" s="150"/>
      <c r="E25" s="151"/>
      <c r="F25" s="149"/>
      <c r="G25" s="151"/>
      <c r="H25" s="149"/>
      <c r="I25" s="151"/>
      <c r="J25" s="149"/>
      <c r="K25" s="151"/>
      <c r="L25" s="142"/>
    </row>
    <row s="5" customFormat="1" customHeight="1" ht="18">
      <c r="A26" s="42" t="s">
        <v>30</v>
      </c>
      <c r="B26" s="56" t="s">
        <v>22</v>
      </c>
      <c r="C26" s="152">
        <v>17</v>
      </c>
      <c r="D26" s="153">
        <v>17</v>
      </c>
      <c r="E26" s="154">
        <v>18</v>
      </c>
      <c r="F26" s="152">
        <v>18</v>
      </c>
      <c r="G26" s="154">
        <v>18</v>
      </c>
      <c r="H26" s="152">
        <v>18</v>
      </c>
      <c r="I26" s="154">
        <v>18</v>
      </c>
      <c r="J26" s="152">
        <v>18</v>
      </c>
      <c r="K26" s="154">
        <v>18</v>
      </c>
      <c r="L26" s="142"/>
    </row>
    <row s="5" customFormat="1" customHeight="1" ht="12.75">
      <c r="A27" s="42" t="s">
        <v>31</v>
      </c>
      <c r="B27" s="56" t="s">
        <v>22</v>
      </c>
      <c r="C27" s="152">
        <v>5379</v>
      </c>
      <c r="D27" s="153">
        <v>5323</v>
      </c>
      <c r="E27" s="154">
        <v>5323</v>
      </c>
      <c r="F27" s="152">
        <v>5315</v>
      </c>
      <c r="G27" s="154">
        <v>5320</v>
      </c>
      <c r="H27" s="152">
        <v>5295</v>
      </c>
      <c r="I27" s="154">
        <v>5305</v>
      </c>
      <c r="J27" s="152">
        <v>5280</v>
      </c>
      <c r="K27" s="154">
        <v>5290</v>
      </c>
      <c r="L27" s="142"/>
    </row>
    <row s="4" customFormat="1" customHeight="1" ht="20.25">
      <c r="A28" s="41" t="s">
        <v>32</v>
      </c>
      <c r="B28" s="57" t="s">
        <v>22</v>
      </c>
      <c r="C28" s="149"/>
      <c r="D28" s="150"/>
      <c r="E28" s="151"/>
      <c r="F28" s="149"/>
      <c r="G28" s="151"/>
      <c r="H28" s="149"/>
      <c r="I28" s="151"/>
      <c r="J28" s="149"/>
      <c r="K28" s="151"/>
      <c r="L28" s="142"/>
    </row>
    <row s="5" customFormat="1" customHeight="1" ht="21.75">
      <c r="A29" s="42" t="s">
        <v>33</v>
      </c>
      <c r="B29" s="56" t="s">
        <v>34</v>
      </c>
      <c r="C29" s="152">
        <v>377</v>
      </c>
      <c r="D29" s="153">
        <v>360</v>
      </c>
      <c r="E29" s="154">
        <v>360</v>
      </c>
      <c r="F29" s="152">
        <v>360</v>
      </c>
      <c r="G29" s="154">
        <v>360</v>
      </c>
      <c r="H29" s="152">
        <v>360</v>
      </c>
      <c r="I29" s="154">
        <v>360</v>
      </c>
      <c r="J29" s="152">
        <v>360</v>
      </c>
      <c r="K29" s="154">
        <v>360</v>
      </c>
      <c r="L29" s="142"/>
    </row>
    <row s="4" customFormat="1" customHeight="1" ht="13.5">
      <c r="A30" s="43" t="s">
        <v>35</v>
      </c>
      <c r="B30" s="57" t="s">
        <v>34</v>
      </c>
      <c r="C30" s="152">
        <v>368</v>
      </c>
      <c r="D30" s="153">
        <v>354</v>
      </c>
      <c r="E30" s="154">
        <v>354</v>
      </c>
      <c r="F30" s="152">
        <v>354</v>
      </c>
      <c r="G30" s="154">
        <v>354</v>
      </c>
      <c r="H30" s="152">
        <v>354</v>
      </c>
      <c r="I30" s="154">
        <v>354</v>
      </c>
      <c r="J30" s="152">
        <v>354</v>
      </c>
      <c r="K30" s="154">
        <v>354</v>
      </c>
      <c r="L30" s="142"/>
    </row>
    <row s="5" customFormat="1" customHeight="1" ht="18">
      <c r="A31" s="42" t="s">
        <v>36</v>
      </c>
      <c r="B31" s="56" t="s">
        <v>37</v>
      </c>
      <c r="C31" s="144">
        <v>983513</v>
      </c>
      <c r="D31" s="155">
        <v>1079961</v>
      </c>
      <c r="E31" s="156">
        <v>1112359.83</v>
      </c>
      <c r="F31" s="144">
        <v>1202728.2299755695</v>
      </c>
      <c r="G31" s="156">
        <v>1209290.2235705396</v>
      </c>
      <c r="H31" s="144">
        <v>1263553.0891790898</v>
      </c>
      <c r="I31" s="156">
        <v>1275561.5000278256</v>
      </c>
      <c r="J31" s="144">
        <v>1331179.0849331573</v>
      </c>
      <c r="K31" s="156">
        <v>1346012.905110531</v>
      </c>
      <c r="L31" s="142"/>
    </row>
    <row s="4" customFormat="1" customHeight="1" ht="13.5">
      <c r="A32" s="58" t="s">
        <v>38</v>
      </c>
      <c r="B32" s="59" t="s">
        <v>37</v>
      </c>
      <c r="C32" s="157">
        <v>977576</v>
      </c>
      <c r="D32" s="158">
        <v>1073085</v>
      </c>
      <c r="E32" s="159">
        <v>1101236.2317</v>
      </c>
      <c r="F32" s="157">
        <v>1190700.947675814</v>
      </c>
      <c r="G32" s="159">
        <v>1197197.3213348342</v>
      </c>
      <c r="H32" s="157">
        <v>1250917.5582872988</v>
      </c>
      <c r="I32" s="159">
        <v>1262805.8850275474</v>
      </c>
      <c r="J32" s="157">
        <v>1317867.2940838258</v>
      </c>
      <c r="K32" s="159">
        <v>1332552.7760594257</v>
      </c>
      <c r="L32" s="160"/>
    </row>
    <row s="4" customFormat="1" customHeight="1" ht="12.75">
      <c r="A33" s="54" t="s">
        <v>39</v>
      </c>
      <c r="B33" s="55"/>
      <c r="C33" s="60"/>
      <c r="D33" s="61"/>
      <c r="E33" s="62"/>
      <c r="F33" s="60"/>
      <c r="G33" s="62"/>
      <c r="H33" s="60"/>
      <c r="I33" s="62"/>
      <c r="J33" s="60"/>
      <c r="K33" s="62"/>
      <c r="L33" s="161"/>
    </row>
    <row s="4" customFormat="1" customHeight="1" ht="12.75">
      <c r="A34" s="37" t="s">
        <v>12</v>
      </c>
      <c r="B34" s="57"/>
      <c r="C34" s="83"/>
      <c r="D34" s="9"/>
      <c r="E34" s="68"/>
      <c r="F34" s="83"/>
      <c r="G34" s="68"/>
      <c r="H34" s="83"/>
      <c r="I34" s="68"/>
      <c r="J34" s="83"/>
      <c r="K34" s="68"/>
      <c r="L34" s="142"/>
    </row>
    <row s="5" customFormat="1" customHeight="1" ht="12.75">
      <c r="A35" s="37" t="s">
        <v>40</v>
      </c>
      <c r="B35" s="56" t="s">
        <v>41</v>
      </c>
      <c r="C35" s="63">
        <f t="shared" si="0"/>
        <v>23948.62</v>
      </c>
      <c r="D35" s="6">
        <f t="shared" si="0"/>
        <v>24245.96</v>
      </c>
      <c r="E35" s="64">
        <f t="shared" si="0"/>
        <v>24245.96</v>
      </c>
      <c r="F35" s="63">
        <f t="shared" si="0"/>
        <v>24252.96</v>
      </c>
      <c r="G35" s="64">
        <f t="shared" si="0"/>
        <v>24652.96</v>
      </c>
      <c r="H35" s="63">
        <f t="shared" si="0"/>
        <v>24552.96</v>
      </c>
      <c r="I35" s="64">
        <f t="shared" si="0"/>
        <v>25002.96</v>
      </c>
      <c r="J35" s="63">
        <f t="shared" si="0"/>
        <v>25002.96</v>
      </c>
      <c r="K35" s="64">
        <f t="shared" si="0"/>
        <v>25502.96</v>
      </c>
      <c r="L35" s="142"/>
    </row>
    <row s="5" customFormat="1" customHeight="1" ht="12.75">
      <c r="A36" s="44" t="s">
        <v>42</v>
      </c>
      <c r="B36" s="56" t="s">
        <v>41</v>
      </c>
      <c r="C36" s="63">
        <f t="shared" si="0"/>
        <v>10974.15</v>
      </c>
      <c r="D36" s="6">
        <f t="shared" si="0"/>
        <v>11713.24</v>
      </c>
      <c r="E36" s="64">
        <f t="shared" si="0"/>
        <v>8732</v>
      </c>
      <c r="F36" s="63">
        <f t="shared" si="0"/>
        <v>8615</v>
      </c>
      <c r="G36" s="64">
        <f t="shared" si="0"/>
        <v>8915.5</v>
      </c>
      <c r="H36" s="63">
        <f t="shared" si="0"/>
        <v>8664.5</v>
      </c>
      <c r="I36" s="64">
        <f t="shared" si="0"/>
        <v>9030</v>
      </c>
      <c r="J36" s="63">
        <f t="shared" si="0"/>
        <v>8814.1</v>
      </c>
      <c r="K36" s="64">
        <f t="shared" si="0"/>
        <v>9264.9</v>
      </c>
      <c r="L36" s="142"/>
    </row>
    <row s="4" customFormat="1" customHeight="1" ht="12.75">
      <c r="A37" s="37" t="s">
        <v>18</v>
      </c>
      <c r="B37" s="57"/>
      <c r="C37" s="83"/>
      <c r="D37" s="9"/>
      <c r="E37" s="68"/>
      <c r="F37" s="83"/>
      <c r="G37" s="68"/>
      <c r="H37" s="83"/>
      <c r="I37" s="68"/>
      <c r="J37" s="83"/>
      <c r="K37" s="68"/>
      <c r="L37" s="142"/>
    </row>
    <row s="4" customFormat="1" customHeight="1" ht="12.75">
      <c r="A38" s="40" t="s">
        <v>40</v>
      </c>
      <c r="B38" s="57" t="s">
        <v>41</v>
      </c>
      <c r="C38" s="143">
        <v>17781</v>
      </c>
      <c r="D38" s="162">
        <v>17493</v>
      </c>
      <c r="E38" s="156">
        <v>17493</v>
      </c>
      <c r="F38" s="144">
        <v>17500</v>
      </c>
      <c r="G38" s="156">
        <v>17900</v>
      </c>
      <c r="H38" s="144">
        <v>17800</v>
      </c>
      <c r="I38" s="156">
        <v>18250</v>
      </c>
      <c r="J38" s="144">
        <v>18250</v>
      </c>
      <c r="K38" s="156">
        <v>18750</v>
      </c>
      <c r="L38" s="142"/>
    </row>
    <row s="4" customFormat="1" customHeight="1" ht="12.75">
      <c r="A39" s="45" t="s">
        <v>42</v>
      </c>
      <c r="B39" s="57" t="s">
        <v>41</v>
      </c>
      <c r="C39" s="143">
        <v>8194</v>
      </c>
      <c r="D39" s="162">
        <v>9224</v>
      </c>
      <c r="E39" s="156">
        <v>6000</v>
      </c>
      <c r="F39" s="144">
        <v>6000</v>
      </c>
      <c r="G39" s="156">
        <v>6200</v>
      </c>
      <c r="H39" s="144">
        <v>6050</v>
      </c>
      <c r="I39" s="156">
        <v>6300</v>
      </c>
      <c r="J39" s="144">
        <v>6200</v>
      </c>
      <c r="K39" s="156">
        <v>6500</v>
      </c>
      <c r="L39" s="142"/>
    </row>
    <row s="4" customFormat="1" customHeight="1" ht="12.75">
      <c r="A40" s="37" t="s">
        <v>19</v>
      </c>
      <c r="B40" s="57"/>
      <c r="C40" s="83"/>
      <c r="D40" s="9"/>
      <c r="E40" s="68"/>
      <c r="F40" s="83"/>
      <c r="G40" s="68"/>
      <c r="H40" s="83"/>
      <c r="I40" s="68"/>
      <c r="J40" s="83"/>
      <c r="K40" s="68"/>
      <c r="L40" s="142"/>
    </row>
    <row s="4" customFormat="1" customHeight="1" ht="12.75">
      <c r="A41" s="40" t="s">
        <v>40</v>
      </c>
      <c r="B41" s="57" t="s">
        <v>41</v>
      </c>
      <c r="C41" s="143">
        <v>516.32</v>
      </c>
      <c r="D41" s="162">
        <v>502.58</v>
      </c>
      <c r="E41" s="156">
        <v>502.58</v>
      </c>
      <c r="F41" s="144">
        <v>502.58</v>
      </c>
      <c r="G41" s="156">
        <v>502.58</v>
      </c>
      <c r="H41" s="144">
        <v>502.58</v>
      </c>
      <c r="I41" s="156">
        <v>502.58</v>
      </c>
      <c r="J41" s="144">
        <v>502.58</v>
      </c>
      <c r="K41" s="156">
        <v>502.58</v>
      </c>
      <c r="L41" s="142"/>
    </row>
    <row s="4" customFormat="1" customHeight="1" ht="12.75">
      <c r="A42" s="45" t="s">
        <v>42</v>
      </c>
      <c r="B42" s="57" t="s">
        <v>41</v>
      </c>
      <c r="C42" s="143">
        <v>15.65</v>
      </c>
      <c r="D42" s="162">
        <v>15.16</v>
      </c>
      <c r="E42" s="156">
        <v>15</v>
      </c>
      <c r="F42" s="144">
        <v>15</v>
      </c>
      <c r="G42" s="156">
        <v>15.5</v>
      </c>
      <c r="H42" s="144">
        <v>14.5</v>
      </c>
      <c r="I42" s="156">
        <v>15</v>
      </c>
      <c r="J42" s="144">
        <v>14.1</v>
      </c>
      <c r="K42" s="156">
        <v>14.9</v>
      </c>
      <c r="L42" s="142"/>
    </row>
    <row s="4" customFormat="1" customHeight="1" ht="18">
      <c r="A43" s="37" t="s">
        <v>20</v>
      </c>
      <c r="B43" s="57"/>
      <c r="C43" s="86"/>
      <c r="D43" s="26"/>
      <c r="E43" s="68"/>
      <c r="F43" s="83"/>
      <c r="G43" s="68"/>
      <c r="H43" s="83"/>
      <c r="I43" s="68"/>
      <c r="J43" s="83"/>
      <c r="K43" s="68"/>
      <c r="L43" s="142"/>
    </row>
    <row s="4" customFormat="1" customHeight="1" ht="12.75">
      <c r="A44" s="40" t="s">
        <v>40</v>
      </c>
      <c r="B44" s="57" t="s">
        <v>41</v>
      </c>
      <c r="C44" s="143">
        <v>5651.3</v>
      </c>
      <c r="D44" s="162">
        <v>6250.38</v>
      </c>
      <c r="E44" s="156">
        <v>6250.38</v>
      </c>
      <c r="F44" s="144">
        <v>6250.38</v>
      </c>
      <c r="G44" s="156">
        <v>6250.38</v>
      </c>
      <c r="H44" s="144">
        <v>6250.38</v>
      </c>
      <c r="I44" s="156">
        <v>6250.38</v>
      </c>
      <c r="J44" s="144">
        <v>6250.38</v>
      </c>
      <c r="K44" s="156">
        <v>6250.38</v>
      </c>
      <c r="L44" s="142"/>
    </row>
    <row s="4" customFormat="1" customHeight="1" ht="13.5">
      <c r="A45" s="58" t="s">
        <v>42</v>
      </c>
      <c r="B45" s="59" t="s">
        <v>41</v>
      </c>
      <c r="C45" s="163">
        <v>2764.5</v>
      </c>
      <c r="D45" s="164">
        <v>2474.08</v>
      </c>
      <c r="E45" s="159">
        <v>2717</v>
      </c>
      <c r="F45" s="157">
        <v>2600</v>
      </c>
      <c r="G45" s="159">
        <v>2700</v>
      </c>
      <c r="H45" s="157">
        <v>2600</v>
      </c>
      <c r="I45" s="159">
        <v>2715</v>
      </c>
      <c r="J45" s="157">
        <v>2600</v>
      </c>
      <c r="K45" s="159">
        <v>2750</v>
      </c>
      <c r="L45" s="160"/>
    </row>
    <row s="4" customFormat="1" customHeight="1" ht="12.75">
      <c r="A46" s="54" t="s">
        <v>43</v>
      </c>
      <c r="B46" s="55"/>
      <c r="C46" s="89"/>
      <c r="D46" s="95"/>
      <c r="E46" s="90"/>
      <c r="F46" s="89"/>
      <c r="G46" s="90"/>
      <c r="H46" s="89"/>
      <c r="I46" s="90"/>
      <c r="J46" s="89"/>
      <c r="K46" s="90"/>
      <c r="L46" s="161"/>
    </row>
    <row s="5" customFormat="1" customHeight="1" ht="12.75">
      <c r="A47" s="37" t="s">
        <v>12</v>
      </c>
      <c r="B47" s="56"/>
      <c r="C47" s="71"/>
      <c r="D47" s="18"/>
      <c r="E47" s="72"/>
      <c r="F47" s="71"/>
      <c r="G47" s="72"/>
      <c r="H47" s="71"/>
      <c r="I47" s="72"/>
      <c r="J47" s="71"/>
      <c r="K47" s="72"/>
      <c r="L47" s="142"/>
    </row>
    <row s="5" customFormat="1" customHeight="1" ht="12.75">
      <c r="A48" s="44" t="s">
        <v>44</v>
      </c>
      <c r="B48" s="56" t="s">
        <v>45</v>
      </c>
      <c r="C48" s="71">
        <f t="shared" si="14" ref="C48:K52">SUM(C54,C60,C66)</f>
        <v>7947</v>
      </c>
      <c r="D48" s="18">
        <f t="shared" si="14"/>
        <v>8128</v>
      </c>
      <c r="E48" s="72">
        <f t="shared" si="14"/>
        <v>8150</v>
      </c>
      <c r="F48" s="71">
        <f t="shared" si="14"/>
        <v>8105</v>
      </c>
      <c r="G48" s="72">
        <f t="shared" si="14"/>
        <v>8179</v>
      </c>
      <c r="H48" s="71">
        <f t="shared" si="14"/>
        <v>8087</v>
      </c>
      <c r="I48" s="72">
        <f t="shared" si="14"/>
        <v>8173</v>
      </c>
      <c r="J48" s="71">
        <f t="shared" si="14"/>
        <v>8060</v>
      </c>
      <c r="K48" s="72">
        <f t="shared" si="14"/>
        <v>8164</v>
      </c>
      <c r="L48" s="142"/>
    </row>
    <row s="5" customFormat="1" customHeight="1" ht="12.75">
      <c r="A49" s="46" t="s">
        <v>46</v>
      </c>
      <c r="B49" s="56" t="s">
        <v>45</v>
      </c>
      <c r="C49" s="71">
        <f t="shared" si="14"/>
        <v>3147</v>
      </c>
      <c r="D49" s="18">
        <f t="shared" si="14"/>
        <v>3151</v>
      </c>
      <c r="E49" s="72">
        <f t="shared" si="14"/>
        <v>3130</v>
      </c>
      <c r="F49" s="71">
        <f t="shared" si="14"/>
        <v>3128.05</v>
      </c>
      <c r="G49" s="72">
        <f t="shared" si="14"/>
        <v>3147.1405</v>
      </c>
      <c r="H49" s="71">
        <f t="shared" si="14"/>
        <v>3119</v>
      </c>
      <c r="I49" s="72">
        <f t="shared" si="14"/>
        <v>3144</v>
      </c>
      <c r="J49" s="71">
        <f t="shared" si="14"/>
        <v>3129</v>
      </c>
      <c r="K49" s="72">
        <f t="shared" si="14"/>
        <v>3165</v>
      </c>
      <c r="L49" s="142"/>
    </row>
    <row s="5" customFormat="1" customHeight="1" ht="12.75">
      <c r="A50" s="44" t="s">
        <v>47</v>
      </c>
      <c r="B50" s="56" t="s">
        <v>45</v>
      </c>
      <c r="C50" s="71">
        <f t="shared" si="14"/>
        <v>206</v>
      </c>
      <c r="D50" s="18">
        <f t="shared" si="14"/>
        <v>145</v>
      </c>
      <c r="E50" s="72">
        <f t="shared" si="14"/>
        <v>115</v>
      </c>
      <c r="F50" s="71">
        <f t="shared" si="14"/>
        <v>100</v>
      </c>
      <c r="G50" s="72">
        <f t="shared" si="14"/>
        <v>120</v>
      </c>
      <c r="H50" s="71">
        <f t="shared" si="14"/>
        <v>85</v>
      </c>
      <c r="I50" s="72">
        <f t="shared" si="14"/>
        <v>105</v>
      </c>
      <c r="J50" s="71">
        <f t="shared" si="14"/>
        <v>75</v>
      </c>
      <c r="K50" s="72">
        <f t="shared" si="14"/>
        <v>101</v>
      </c>
      <c r="L50" s="142"/>
    </row>
    <row s="5" customFormat="1" customHeight="1" ht="12.75">
      <c r="A51" s="44" t="s">
        <v>48</v>
      </c>
      <c r="B51" s="56" t="s">
        <v>45</v>
      </c>
      <c r="C51" s="71">
        <f t="shared" si="14"/>
        <v>838</v>
      </c>
      <c r="D51" s="18">
        <f t="shared" si="14"/>
        <v>809</v>
      </c>
      <c r="E51" s="72">
        <f t="shared" si="14"/>
        <v>782.77</v>
      </c>
      <c r="F51" s="71">
        <f t="shared" si="14"/>
        <v>738</v>
      </c>
      <c r="G51" s="72">
        <f t="shared" si="14"/>
        <v>760</v>
      </c>
      <c r="H51" s="71">
        <f t="shared" si="14"/>
        <v>696</v>
      </c>
      <c r="I51" s="72">
        <f t="shared" si="14"/>
        <v>718</v>
      </c>
      <c r="J51" s="71">
        <f t="shared" si="14"/>
        <v>657</v>
      </c>
      <c r="K51" s="72">
        <f t="shared" si="14"/>
        <v>681</v>
      </c>
      <c r="L51" s="142"/>
    </row>
    <row s="5" customFormat="1" customHeight="1" ht="12.75">
      <c r="A52" s="44" t="s">
        <v>49</v>
      </c>
      <c r="B52" s="56" t="s">
        <v>45</v>
      </c>
      <c r="C52" s="91">
        <f t="shared" si="14"/>
        <v>17580</v>
      </c>
      <c r="D52" s="23">
        <f t="shared" si="14"/>
        <v>16998</v>
      </c>
      <c r="E52" s="92">
        <f t="shared" si="14"/>
        <v>16548.06</v>
      </c>
      <c r="F52" s="91">
        <f t="shared" si="14"/>
        <v>16000</v>
      </c>
      <c r="G52" s="92">
        <f t="shared" si="14"/>
        <v>16162</v>
      </c>
      <c r="H52" s="91">
        <f t="shared" si="14"/>
        <v>15030</v>
      </c>
      <c r="I52" s="92">
        <f t="shared" si="14"/>
        <v>15368</v>
      </c>
      <c r="J52" s="91">
        <f t="shared" si="14"/>
        <v>14168</v>
      </c>
      <c r="K52" s="92">
        <f t="shared" si="14"/>
        <v>14613</v>
      </c>
      <c r="L52" s="142"/>
    </row>
    <row s="4" customFormat="1" customHeight="1" ht="12.75">
      <c r="A53" s="37" t="s">
        <v>18</v>
      </c>
      <c r="B53" s="57"/>
      <c r="C53" s="73"/>
      <c r="D53" s="19"/>
      <c r="E53" s="74"/>
      <c r="F53" s="73"/>
      <c r="G53" s="74"/>
      <c r="H53" s="73"/>
      <c r="I53" s="74"/>
      <c r="J53" s="73"/>
      <c r="K53" s="74"/>
      <c r="L53" s="142"/>
    </row>
    <row s="4" customFormat="1" customHeight="1" ht="12.75">
      <c r="A54" s="45" t="s">
        <v>44</v>
      </c>
      <c r="B54" s="57" t="s">
        <v>45</v>
      </c>
      <c r="C54" s="165">
        <v>5848</v>
      </c>
      <c r="D54" s="166">
        <v>5890</v>
      </c>
      <c r="E54" s="151">
        <v>5931</v>
      </c>
      <c r="F54" s="149">
        <v>5930</v>
      </c>
      <c r="G54" s="151">
        <v>5972</v>
      </c>
      <c r="H54" s="149">
        <v>5950</v>
      </c>
      <c r="I54" s="151">
        <v>5995</v>
      </c>
      <c r="J54" s="149">
        <v>5960</v>
      </c>
      <c r="K54" s="151">
        <v>6010</v>
      </c>
      <c r="L54" s="142"/>
    </row>
    <row s="4" customFormat="1" customHeight="1" ht="12.75">
      <c r="A55" s="47" t="s">
        <v>46</v>
      </c>
      <c r="B55" s="57" t="s">
        <v>45</v>
      </c>
      <c r="C55" s="165">
        <v>2444</v>
      </c>
      <c r="D55" s="166">
        <v>2453</v>
      </c>
      <c r="E55" s="151">
        <v>2453</v>
      </c>
      <c r="F55" s="149">
        <v>2463</v>
      </c>
      <c r="G55" s="151">
        <v>2470</v>
      </c>
      <c r="H55" s="149">
        <v>2465</v>
      </c>
      <c r="I55" s="151">
        <v>2475</v>
      </c>
      <c r="J55" s="149">
        <v>2475</v>
      </c>
      <c r="K55" s="151">
        <v>2490</v>
      </c>
      <c r="L55" s="142"/>
    </row>
    <row s="4" customFormat="1" customHeight="1" ht="12.75">
      <c r="A56" s="45" t="s">
        <v>47</v>
      </c>
      <c r="B56" s="57" t="s">
        <v>45</v>
      </c>
      <c r="C56" s="165">
        <v>0</v>
      </c>
      <c r="D56" s="166">
        <v>0</v>
      </c>
      <c r="E56" s="151">
        <v>0</v>
      </c>
      <c r="F56" s="149">
        <v>0</v>
      </c>
      <c r="G56" s="151">
        <v>0</v>
      </c>
      <c r="H56" s="149">
        <v>0</v>
      </c>
      <c r="I56" s="151">
        <v>0</v>
      </c>
      <c r="J56" s="149">
        <v>0</v>
      </c>
      <c r="K56" s="151">
        <v>0</v>
      </c>
      <c r="L56" s="142"/>
    </row>
    <row s="4" customFormat="1" customHeight="1" ht="12.75">
      <c r="A57" s="45" t="s">
        <v>48</v>
      </c>
      <c r="B57" s="57" t="s">
        <v>45</v>
      </c>
      <c r="C57" s="165">
        <v>0</v>
      </c>
      <c r="D57" s="166">
        <v>0</v>
      </c>
      <c r="E57" s="151">
        <v>0</v>
      </c>
      <c r="F57" s="149">
        <v>0</v>
      </c>
      <c r="G57" s="151">
        <v>0</v>
      </c>
      <c r="H57" s="149">
        <v>0</v>
      </c>
      <c r="I57" s="151">
        <v>0</v>
      </c>
      <c r="J57" s="149">
        <v>0</v>
      </c>
      <c r="K57" s="151">
        <v>0</v>
      </c>
      <c r="L57" s="142"/>
    </row>
    <row s="4" customFormat="1" customHeight="1" ht="12.75">
      <c r="A58" s="45" t="s">
        <v>49</v>
      </c>
      <c r="B58" s="57" t="s">
        <v>45</v>
      </c>
      <c r="C58" s="165">
        <v>0</v>
      </c>
      <c r="D58" s="166">
        <v>0</v>
      </c>
      <c r="E58" s="151">
        <v>0</v>
      </c>
      <c r="F58" s="149">
        <v>0</v>
      </c>
      <c r="G58" s="151">
        <v>0</v>
      </c>
      <c r="H58" s="149">
        <v>0</v>
      </c>
      <c r="I58" s="151">
        <v>0</v>
      </c>
      <c r="J58" s="149">
        <v>0</v>
      </c>
      <c r="K58" s="151">
        <v>0</v>
      </c>
      <c r="L58" s="142"/>
    </row>
    <row s="4" customFormat="1" customHeight="1" ht="12.75">
      <c r="A59" s="37" t="s">
        <v>19</v>
      </c>
      <c r="B59" s="57"/>
      <c r="C59" s="73"/>
      <c r="D59" s="19"/>
      <c r="E59" s="74"/>
      <c r="F59" s="73"/>
      <c r="G59" s="74"/>
      <c r="H59" s="73"/>
      <c r="I59" s="74"/>
      <c r="J59" s="73"/>
      <c r="K59" s="74"/>
      <c r="L59" s="142"/>
    </row>
    <row s="4" customFormat="1" customHeight="1" ht="12.75">
      <c r="A60" s="45" t="s">
        <v>44</v>
      </c>
      <c r="B60" s="57" t="s">
        <v>45</v>
      </c>
      <c r="C60" s="165">
        <v>1006</v>
      </c>
      <c r="D60" s="166">
        <v>937</v>
      </c>
      <c r="E60" s="151">
        <v>909</v>
      </c>
      <c r="F60" s="149">
        <v>855</v>
      </c>
      <c r="G60" s="151">
        <v>882</v>
      </c>
      <c r="H60" s="149">
        <v>805</v>
      </c>
      <c r="I60" s="151">
        <v>835</v>
      </c>
      <c r="J60" s="149">
        <v>750</v>
      </c>
      <c r="K60" s="151">
        <v>785</v>
      </c>
      <c r="L60" s="142"/>
    </row>
    <row s="4" customFormat="1" customHeight="1" ht="12.75">
      <c r="A61" s="47" t="s">
        <v>46</v>
      </c>
      <c r="B61" s="57" t="s">
        <v>45</v>
      </c>
      <c r="C61" s="165">
        <v>296</v>
      </c>
      <c r="D61" s="166">
        <v>280</v>
      </c>
      <c r="E61" s="151">
        <v>272</v>
      </c>
      <c r="F61" s="149">
        <v>256</v>
      </c>
      <c r="G61" s="151">
        <v>264</v>
      </c>
      <c r="H61" s="149">
        <v>239</v>
      </c>
      <c r="I61" s="151">
        <v>248</v>
      </c>
      <c r="J61" s="149">
        <v>234</v>
      </c>
      <c r="K61" s="151">
        <v>245</v>
      </c>
      <c r="L61" s="142"/>
    </row>
    <row s="4" customFormat="1" customHeight="1" ht="12.75">
      <c r="A62" s="45" t="s">
        <v>47</v>
      </c>
      <c r="B62" s="57" t="s">
        <v>45</v>
      </c>
      <c r="C62" s="165">
        <v>206</v>
      </c>
      <c r="D62" s="166">
        <v>145</v>
      </c>
      <c r="E62" s="151">
        <v>115</v>
      </c>
      <c r="F62" s="149">
        <v>100</v>
      </c>
      <c r="G62" s="151">
        <v>120</v>
      </c>
      <c r="H62" s="149">
        <v>85</v>
      </c>
      <c r="I62" s="151">
        <v>105</v>
      </c>
      <c r="J62" s="149">
        <v>75</v>
      </c>
      <c r="K62" s="151">
        <v>101</v>
      </c>
      <c r="L62" s="142"/>
    </row>
    <row s="4" customFormat="1" customHeight="1" ht="12.75">
      <c r="A63" s="45" t="s">
        <v>48</v>
      </c>
      <c r="B63" s="57" t="s">
        <v>45</v>
      </c>
      <c r="C63" s="165">
        <v>768</v>
      </c>
      <c r="D63" s="166">
        <v>741</v>
      </c>
      <c r="E63" s="151">
        <v>718.77</v>
      </c>
      <c r="F63" s="149">
        <v>676</v>
      </c>
      <c r="G63" s="151">
        <v>697</v>
      </c>
      <c r="H63" s="149">
        <v>636</v>
      </c>
      <c r="I63" s="151">
        <v>656</v>
      </c>
      <c r="J63" s="149">
        <v>599</v>
      </c>
      <c r="K63" s="151">
        <v>620</v>
      </c>
      <c r="L63" s="142"/>
    </row>
    <row s="4" customFormat="1" customHeight="1" ht="12.75">
      <c r="A64" s="45" t="s">
        <v>49</v>
      </c>
      <c r="B64" s="57" t="s">
        <v>45</v>
      </c>
      <c r="C64" s="165">
        <v>16380</v>
      </c>
      <c r="D64" s="166">
        <v>14998</v>
      </c>
      <c r="E64" s="151">
        <v>14548.06</v>
      </c>
      <c r="F64" s="149">
        <v>14000</v>
      </c>
      <c r="G64" s="151">
        <v>14112</v>
      </c>
      <c r="H64" s="149">
        <v>13000</v>
      </c>
      <c r="I64" s="151">
        <v>13278</v>
      </c>
      <c r="J64" s="149">
        <v>12118</v>
      </c>
      <c r="K64" s="151">
        <v>12493</v>
      </c>
      <c r="L64" s="142"/>
    </row>
    <row s="4" customFormat="1" customHeight="1" ht="18">
      <c r="A65" s="37" t="s">
        <v>20</v>
      </c>
      <c r="B65" s="57"/>
      <c r="C65" s="73"/>
      <c r="D65" s="19"/>
      <c r="E65" s="74"/>
      <c r="F65" s="73"/>
      <c r="G65" s="74"/>
      <c r="H65" s="73"/>
      <c r="I65" s="74"/>
      <c r="J65" s="73"/>
      <c r="K65" s="74"/>
      <c r="L65" s="142"/>
    </row>
    <row s="4" customFormat="1" customHeight="1" ht="12.75">
      <c r="A66" s="45" t="s">
        <v>44</v>
      </c>
      <c r="B66" s="57" t="s">
        <v>45</v>
      </c>
      <c r="C66" s="165">
        <v>1093</v>
      </c>
      <c r="D66" s="166">
        <v>1301</v>
      </c>
      <c r="E66" s="151">
        <v>1310</v>
      </c>
      <c r="F66" s="149">
        <v>1320</v>
      </c>
      <c r="G66" s="151">
        <v>1325</v>
      </c>
      <c r="H66" s="149">
        <v>1332</v>
      </c>
      <c r="I66" s="151">
        <v>1343</v>
      </c>
      <c r="J66" s="149">
        <v>1350</v>
      </c>
      <c r="K66" s="151">
        <v>1369</v>
      </c>
      <c r="L66" s="142"/>
    </row>
    <row s="4" customFormat="1" customHeight="1" ht="12.75">
      <c r="A67" s="47" t="s">
        <v>46</v>
      </c>
      <c r="B67" s="57" t="s">
        <v>45</v>
      </c>
      <c r="C67" s="165">
        <v>407</v>
      </c>
      <c r="D67" s="166">
        <v>418</v>
      </c>
      <c r="E67" s="151">
        <v>405</v>
      </c>
      <c r="F67" s="149">
        <v>409.05</v>
      </c>
      <c r="G67" s="151">
        <v>413.1405</v>
      </c>
      <c r="H67" s="149">
        <v>415</v>
      </c>
      <c r="I67" s="151">
        <v>421</v>
      </c>
      <c r="J67" s="149">
        <v>420</v>
      </c>
      <c r="K67" s="151">
        <v>430</v>
      </c>
      <c r="L67" s="142"/>
    </row>
    <row s="4" customFormat="1" customHeight="1" ht="12.75">
      <c r="A68" s="45" t="s">
        <v>47</v>
      </c>
      <c r="B68" s="57" t="s">
        <v>45</v>
      </c>
      <c r="C68" s="165">
        <v>0</v>
      </c>
      <c r="D68" s="166">
        <v>0</v>
      </c>
      <c r="E68" s="151">
        <v>0</v>
      </c>
      <c r="F68" s="149">
        <v>0</v>
      </c>
      <c r="G68" s="151">
        <v>0</v>
      </c>
      <c r="H68" s="149">
        <v>0</v>
      </c>
      <c r="I68" s="151">
        <v>0</v>
      </c>
      <c r="J68" s="149">
        <v>0</v>
      </c>
      <c r="K68" s="151">
        <v>0</v>
      </c>
      <c r="L68" s="142"/>
    </row>
    <row s="4" customFormat="1" customHeight="1" ht="12.75">
      <c r="A69" s="45" t="s">
        <v>48</v>
      </c>
      <c r="B69" s="57" t="s">
        <v>45</v>
      </c>
      <c r="C69" s="165">
        <v>70</v>
      </c>
      <c r="D69" s="166">
        <v>68</v>
      </c>
      <c r="E69" s="151">
        <v>64</v>
      </c>
      <c r="F69" s="149">
        <v>62</v>
      </c>
      <c r="G69" s="151">
        <v>63</v>
      </c>
      <c r="H69" s="149">
        <v>60</v>
      </c>
      <c r="I69" s="151">
        <v>62</v>
      </c>
      <c r="J69" s="149">
        <v>58</v>
      </c>
      <c r="K69" s="151">
        <v>61</v>
      </c>
      <c r="L69" s="142"/>
    </row>
    <row s="4" customFormat="1" customHeight="1" ht="13.5">
      <c r="A70" s="58" t="s">
        <v>49</v>
      </c>
      <c r="B70" s="59" t="s">
        <v>45</v>
      </c>
      <c r="C70" s="167">
        <v>1200</v>
      </c>
      <c r="D70" s="168">
        <v>2000</v>
      </c>
      <c r="E70" s="169">
        <v>2000</v>
      </c>
      <c r="F70" s="170">
        <v>2000</v>
      </c>
      <c r="G70" s="169">
        <v>2050</v>
      </c>
      <c r="H70" s="170">
        <v>2030</v>
      </c>
      <c r="I70" s="169">
        <v>2090</v>
      </c>
      <c r="J70" s="170">
        <v>2050</v>
      </c>
      <c r="K70" s="169">
        <v>2120</v>
      </c>
      <c r="L70" s="160"/>
    </row>
    <row s="4" customFormat="1" customHeight="1" ht="12.75">
      <c r="A71" s="54" t="s">
        <v>50</v>
      </c>
      <c r="B71" s="55"/>
      <c r="C71" s="89"/>
      <c r="D71" s="95"/>
      <c r="E71" s="90"/>
      <c r="F71" s="89"/>
      <c r="G71" s="90"/>
      <c r="H71" s="89"/>
      <c r="I71" s="90"/>
      <c r="J71" s="89"/>
      <c r="K71" s="90"/>
      <c r="L71" s="161"/>
    </row>
    <row s="5" customFormat="1" customHeight="1" ht="12.75">
      <c r="A72" s="37" t="s">
        <v>12</v>
      </c>
      <c r="B72" s="56"/>
      <c r="C72" s="63"/>
      <c r="D72" s="6"/>
      <c r="E72" s="64"/>
      <c r="F72" s="63"/>
      <c r="G72" s="64"/>
      <c r="H72" s="63"/>
      <c r="I72" s="64"/>
      <c r="J72" s="63"/>
      <c r="K72" s="64"/>
      <c r="L72" s="142"/>
    </row>
    <row s="5" customFormat="1" customHeight="1" ht="12.75">
      <c r="A73" s="44" t="s">
        <v>51</v>
      </c>
      <c r="B73" s="56" t="s">
        <v>52</v>
      </c>
      <c r="C73" s="63">
        <f t="shared" si="15" ref="C73:K78">SUM(C80,C87,C94)</f>
        <v>33113.9</v>
      </c>
      <c r="D73" s="6">
        <f t="shared" si="15"/>
        <v>28916.941</v>
      </c>
      <c r="E73" s="64">
        <f t="shared" si="15"/>
        <v>22768.9</v>
      </c>
      <c r="F73" s="63">
        <f t="shared" si="15"/>
        <v>25139.8</v>
      </c>
      <c r="G73" s="64">
        <f t="shared" si="15"/>
        <v>26337.1</v>
      </c>
      <c r="H73" s="63">
        <f t="shared" si="15"/>
        <v>25365.8</v>
      </c>
      <c r="I73" s="64">
        <f t="shared" si="15"/>
        <v>27858.6</v>
      </c>
      <c r="J73" s="63">
        <f t="shared" si="15"/>
        <v>26046.5</v>
      </c>
      <c r="K73" s="64">
        <f t="shared" si="15"/>
        <v>29711.1</v>
      </c>
      <c r="L73" s="142"/>
    </row>
    <row s="5" customFormat="1" customHeight="1" ht="12.75">
      <c r="A74" s="44" t="s">
        <v>53</v>
      </c>
      <c r="B74" s="56" t="s">
        <v>52</v>
      </c>
      <c r="C74" s="63">
        <f t="shared" si="15"/>
        <v>2393.5</v>
      </c>
      <c r="D74" s="6">
        <f t="shared" si="15"/>
        <v>2310.022</v>
      </c>
      <c r="E74" s="64">
        <f t="shared" si="15"/>
        <v>2310</v>
      </c>
      <c r="F74" s="63">
        <f t="shared" si="15"/>
        <v>2301.1</v>
      </c>
      <c r="G74" s="64">
        <f t="shared" si="15"/>
        <v>2312.211</v>
      </c>
      <c r="H74" s="63">
        <f t="shared" si="15"/>
        <v>2261.3</v>
      </c>
      <c r="I74" s="64">
        <f t="shared" si="15"/>
        <v>2292.6</v>
      </c>
      <c r="J74" s="63">
        <f t="shared" si="15"/>
        <v>2213.5</v>
      </c>
      <c r="K74" s="64">
        <f t="shared" si="15"/>
        <v>2264.9</v>
      </c>
      <c r="L74" s="142"/>
    </row>
    <row s="5" customFormat="1" customHeight="1" ht="12.75">
      <c r="A75" s="44" t="s">
        <v>54</v>
      </c>
      <c r="B75" s="56" t="s">
        <v>52</v>
      </c>
      <c r="C75" s="63">
        <f t="shared" si="15"/>
        <v>2500.4</v>
      </c>
      <c r="D75" s="6">
        <f t="shared" si="15"/>
        <v>2247.628</v>
      </c>
      <c r="E75" s="64">
        <f t="shared" si="15"/>
        <v>2233</v>
      </c>
      <c r="F75" s="63">
        <f t="shared" si="15"/>
        <v>2213.1</v>
      </c>
      <c r="G75" s="64">
        <f t="shared" si="15"/>
        <v>2233.5</v>
      </c>
      <c r="H75" s="63">
        <f t="shared" si="15"/>
        <v>2203.5</v>
      </c>
      <c r="I75" s="64">
        <f t="shared" si="15"/>
        <v>2225</v>
      </c>
      <c r="J75" s="63">
        <f t="shared" si="15"/>
        <v>2164</v>
      </c>
      <c r="K75" s="64">
        <f t="shared" si="15"/>
        <v>2206</v>
      </c>
      <c r="L75" s="142"/>
    </row>
    <row s="5" customFormat="1" customHeight="1" ht="12.75">
      <c r="A76" s="44" t="s">
        <v>55</v>
      </c>
      <c r="B76" s="56" t="s">
        <v>52</v>
      </c>
      <c r="C76" s="63">
        <f t="shared" si="15"/>
        <v>2202</v>
      </c>
      <c r="D76" s="6">
        <f t="shared" si="15"/>
        <v>1908</v>
      </c>
      <c r="E76" s="64">
        <f t="shared" si="15"/>
        <v>1850</v>
      </c>
      <c r="F76" s="63">
        <f t="shared" si="15"/>
        <v>1885</v>
      </c>
      <c r="G76" s="64">
        <f t="shared" si="15"/>
        <v>1920</v>
      </c>
      <c r="H76" s="63">
        <f t="shared" si="15"/>
        <v>1893</v>
      </c>
      <c r="I76" s="64">
        <f t="shared" si="15"/>
        <v>1940</v>
      </c>
      <c r="J76" s="63">
        <f t="shared" si="15"/>
        <v>1906</v>
      </c>
      <c r="K76" s="64">
        <f t="shared" si="15"/>
        <v>1964</v>
      </c>
      <c r="L76" s="142"/>
    </row>
    <row s="5" customFormat="1" customHeight="1" ht="12.75">
      <c r="A77" s="44" t="s">
        <v>56</v>
      </c>
      <c r="B77" s="56" t="s">
        <v>52</v>
      </c>
      <c r="C77" s="63">
        <f t="shared" si="15"/>
        <v>27616</v>
      </c>
      <c r="D77" s="6">
        <f t="shared" si="15"/>
        <v>28682</v>
      </c>
      <c r="E77" s="64">
        <f t="shared" si="15"/>
        <v>28967</v>
      </c>
      <c r="F77" s="63">
        <f t="shared" si="15"/>
        <v>29097</v>
      </c>
      <c r="G77" s="64">
        <f t="shared" si="15"/>
        <v>29286.8</v>
      </c>
      <c r="H77" s="63">
        <f t="shared" si="15"/>
        <v>29167.5</v>
      </c>
      <c r="I77" s="64">
        <f t="shared" si="15"/>
        <v>29418.7</v>
      </c>
      <c r="J77" s="63">
        <f t="shared" si="15"/>
        <v>29303</v>
      </c>
      <c r="K77" s="64">
        <f t="shared" si="15"/>
        <v>29648.2</v>
      </c>
      <c r="L77" s="142"/>
    </row>
    <row s="5" customFormat="1" customHeight="1" ht="12.75">
      <c r="A78" s="44" t="s">
        <v>57</v>
      </c>
      <c r="B78" s="56" t="s">
        <v>58</v>
      </c>
      <c r="C78" s="63">
        <f t="shared" si="15"/>
        <v>2612</v>
      </c>
      <c r="D78" s="6">
        <f t="shared" si="15"/>
        <v>2398</v>
      </c>
      <c r="E78" s="64">
        <f t="shared" si="15"/>
        <v>2381</v>
      </c>
      <c r="F78" s="63">
        <f t="shared" si="15"/>
        <v>2361.5</v>
      </c>
      <c r="G78" s="64">
        <f t="shared" si="15"/>
        <v>2372.1</v>
      </c>
      <c r="H78" s="63">
        <f t="shared" si="15"/>
        <v>2352</v>
      </c>
      <c r="I78" s="64">
        <f t="shared" si="15"/>
        <v>2367.7</v>
      </c>
      <c r="J78" s="63">
        <f t="shared" si="15"/>
        <v>2332.5</v>
      </c>
      <c r="K78" s="64">
        <f t="shared" si="15"/>
        <v>2354</v>
      </c>
      <c r="L78" s="142"/>
    </row>
    <row s="4" customFormat="1" customHeight="1" ht="12.75">
      <c r="A79" s="37" t="s">
        <v>18</v>
      </c>
      <c r="B79" s="57"/>
      <c r="C79" s="83"/>
      <c r="D79" s="9"/>
      <c r="E79" s="68"/>
      <c r="F79" s="83"/>
      <c r="G79" s="68"/>
      <c r="H79" s="83"/>
      <c r="I79" s="68"/>
      <c r="J79" s="83"/>
      <c r="K79" s="68"/>
      <c r="L79" s="142"/>
    </row>
    <row s="4" customFormat="1" customHeight="1" ht="12.75">
      <c r="A80" s="45" t="s">
        <v>51</v>
      </c>
      <c r="B80" s="57" t="s">
        <v>52</v>
      </c>
      <c r="C80" s="145">
        <v>25626.1</v>
      </c>
      <c r="D80" s="171">
        <v>23092.41</v>
      </c>
      <c r="E80" s="148">
        <v>16986</v>
      </c>
      <c r="F80" s="146">
        <v>19299.3</v>
      </c>
      <c r="G80" s="148">
        <v>20016.5</v>
      </c>
      <c r="H80" s="146">
        <v>19526.3</v>
      </c>
      <c r="I80" s="148">
        <v>21375</v>
      </c>
      <c r="J80" s="146">
        <v>20207.5</v>
      </c>
      <c r="K80" s="148">
        <v>23013.8</v>
      </c>
      <c r="L80" s="142"/>
    </row>
    <row s="4" customFormat="1" customHeight="1" ht="12.75">
      <c r="A81" s="45" t="s">
        <v>53</v>
      </c>
      <c r="B81" s="57" t="s">
        <v>52</v>
      </c>
      <c r="C81" s="145">
        <v>0</v>
      </c>
      <c r="D81" s="171">
        <v>0</v>
      </c>
      <c r="E81" s="148">
        <v>0</v>
      </c>
      <c r="F81" s="146">
        <v>0</v>
      </c>
      <c r="G81" s="148">
        <v>0</v>
      </c>
      <c r="H81" s="146">
        <v>0</v>
      </c>
      <c r="I81" s="148">
        <v>0</v>
      </c>
      <c r="J81" s="146">
        <v>0</v>
      </c>
      <c r="K81" s="148">
        <v>0</v>
      </c>
      <c r="L81" s="142"/>
    </row>
    <row s="4" customFormat="1" customHeight="1" ht="12.75">
      <c r="A82" s="45" t="s">
        <v>54</v>
      </c>
      <c r="B82" s="57" t="s">
        <v>52</v>
      </c>
      <c r="C82" s="145">
        <v>0</v>
      </c>
      <c r="D82" s="171">
        <v>0</v>
      </c>
      <c r="E82" s="148">
        <v>0</v>
      </c>
      <c r="F82" s="146">
        <v>0</v>
      </c>
      <c r="G82" s="148">
        <v>0</v>
      </c>
      <c r="H82" s="146">
        <v>0</v>
      </c>
      <c r="I82" s="148">
        <v>0</v>
      </c>
      <c r="J82" s="146">
        <v>0</v>
      </c>
      <c r="K82" s="148">
        <v>0</v>
      </c>
      <c r="L82" s="142"/>
    </row>
    <row s="4" customFormat="1" customHeight="1" ht="12.75">
      <c r="A83" s="45" t="s">
        <v>55</v>
      </c>
      <c r="B83" s="57" t="s">
        <v>52</v>
      </c>
      <c r="C83" s="145">
        <v>988</v>
      </c>
      <c r="D83" s="171">
        <v>820</v>
      </c>
      <c r="E83" s="148">
        <v>780</v>
      </c>
      <c r="F83" s="146">
        <v>800</v>
      </c>
      <c r="G83" s="148">
        <v>820</v>
      </c>
      <c r="H83" s="146">
        <v>800</v>
      </c>
      <c r="I83" s="148">
        <v>825</v>
      </c>
      <c r="J83" s="146">
        <v>805</v>
      </c>
      <c r="K83" s="148">
        <v>835</v>
      </c>
      <c r="L83" s="142"/>
    </row>
    <row s="4" customFormat="1" customHeight="1" ht="12.75">
      <c r="A84" s="45" t="s">
        <v>56</v>
      </c>
      <c r="B84" s="57" t="s">
        <v>52</v>
      </c>
      <c r="C84" s="145">
        <v>22482</v>
      </c>
      <c r="D84" s="171">
        <v>23401</v>
      </c>
      <c r="E84" s="148">
        <v>23487</v>
      </c>
      <c r="F84" s="146">
        <v>23581</v>
      </c>
      <c r="G84" s="148">
        <v>23712</v>
      </c>
      <c r="H84" s="146">
        <v>23615</v>
      </c>
      <c r="I84" s="148">
        <v>23785</v>
      </c>
      <c r="J84" s="146">
        <v>23723</v>
      </c>
      <c r="K84" s="148">
        <v>23954</v>
      </c>
      <c r="L84" s="142"/>
    </row>
    <row s="4" customFormat="1" customHeight="1" ht="12.75">
      <c r="A85" s="45" t="s">
        <v>57</v>
      </c>
      <c r="B85" s="57" t="s">
        <v>58</v>
      </c>
      <c r="C85" s="145">
        <v>0</v>
      </c>
      <c r="D85" s="171">
        <v>0</v>
      </c>
      <c r="E85" s="148">
        <v>0</v>
      </c>
      <c r="F85" s="146">
        <v>0</v>
      </c>
      <c r="G85" s="148">
        <v>0</v>
      </c>
      <c r="H85" s="146">
        <v>0</v>
      </c>
      <c r="I85" s="148">
        <v>0</v>
      </c>
      <c r="J85" s="146">
        <v>0</v>
      </c>
      <c r="K85" s="148">
        <v>0</v>
      </c>
      <c r="L85" s="142"/>
    </row>
    <row s="4" customFormat="1" customHeight="1" ht="12.75">
      <c r="A86" s="37" t="s">
        <v>19</v>
      </c>
      <c r="B86" s="57"/>
      <c r="C86" s="83"/>
      <c r="D86" s="9"/>
      <c r="E86" s="68"/>
      <c r="F86" s="83"/>
      <c r="G86" s="68"/>
      <c r="H86" s="83"/>
      <c r="I86" s="68"/>
      <c r="J86" s="83"/>
      <c r="K86" s="68"/>
      <c r="L86" s="142"/>
    </row>
    <row s="4" customFormat="1" customHeight="1" ht="12.75">
      <c r="A87" s="45" t="s">
        <v>51</v>
      </c>
      <c r="B87" s="57" t="s">
        <v>52</v>
      </c>
      <c r="C87" s="145">
        <v>46</v>
      </c>
      <c r="D87" s="171">
        <v>38.881</v>
      </c>
      <c r="E87" s="148">
        <v>36.4</v>
      </c>
      <c r="F87" s="146">
        <v>36</v>
      </c>
      <c r="G87" s="148">
        <v>36.3</v>
      </c>
      <c r="H87" s="146">
        <v>35</v>
      </c>
      <c r="I87" s="148">
        <v>35.5</v>
      </c>
      <c r="J87" s="146">
        <v>34.5</v>
      </c>
      <c r="K87" s="148">
        <v>35.4</v>
      </c>
      <c r="L87" s="142"/>
    </row>
    <row s="4" customFormat="1" customHeight="1" ht="12.75">
      <c r="A88" s="45" t="s">
        <v>53</v>
      </c>
      <c r="B88" s="57" t="s">
        <v>52</v>
      </c>
      <c r="C88" s="145">
        <v>2326</v>
      </c>
      <c r="D88" s="171">
        <v>2204.022</v>
      </c>
      <c r="E88" s="148">
        <v>2200</v>
      </c>
      <c r="F88" s="146">
        <v>2190</v>
      </c>
      <c r="G88" s="148">
        <v>2200</v>
      </c>
      <c r="H88" s="146">
        <v>2150</v>
      </c>
      <c r="I88" s="148">
        <v>2180</v>
      </c>
      <c r="J88" s="146">
        <v>2100</v>
      </c>
      <c r="K88" s="148">
        <v>2150</v>
      </c>
      <c r="L88" s="142"/>
    </row>
    <row s="4" customFormat="1" customHeight="1" ht="12.75">
      <c r="A89" s="45" t="s">
        <v>54</v>
      </c>
      <c r="B89" s="57" t="s">
        <v>52</v>
      </c>
      <c r="C89" s="145">
        <v>2406.5</v>
      </c>
      <c r="D89" s="171">
        <v>2115.328</v>
      </c>
      <c r="E89" s="148">
        <v>2100</v>
      </c>
      <c r="F89" s="146">
        <v>2080</v>
      </c>
      <c r="G89" s="148">
        <v>2100</v>
      </c>
      <c r="H89" s="146">
        <v>2070</v>
      </c>
      <c r="I89" s="148">
        <v>2090</v>
      </c>
      <c r="J89" s="146">
        <v>2030</v>
      </c>
      <c r="K89" s="148">
        <v>2070</v>
      </c>
      <c r="L89" s="142"/>
    </row>
    <row s="4" customFormat="1" customHeight="1" ht="12.75">
      <c r="A90" s="45" t="s">
        <v>55</v>
      </c>
      <c r="B90" s="57" t="s">
        <v>52</v>
      </c>
      <c r="C90" s="145">
        <v>1119</v>
      </c>
      <c r="D90" s="171">
        <v>977</v>
      </c>
      <c r="E90" s="148">
        <v>960</v>
      </c>
      <c r="F90" s="146">
        <v>970</v>
      </c>
      <c r="G90" s="148">
        <v>980</v>
      </c>
      <c r="H90" s="146">
        <v>975</v>
      </c>
      <c r="I90" s="148">
        <v>990</v>
      </c>
      <c r="J90" s="146">
        <v>980</v>
      </c>
      <c r="K90" s="148">
        <v>1000</v>
      </c>
      <c r="L90" s="142"/>
    </row>
    <row s="4" customFormat="1" customHeight="1" ht="12.75">
      <c r="A91" s="45" t="s">
        <v>56</v>
      </c>
      <c r="B91" s="57" t="s">
        <v>52</v>
      </c>
      <c r="C91" s="145">
        <v>1730</v>
      </c>
      <c r="D91" s="171">
        <v>1649</v>
      </c>
      <c r="E91" s="148">
        <v>1680</v>
      </c>
      <c r="F91" s="146">
        <v>1630</v>
      </c>
      <c r="G91" s="148">
        <v>1650</v>
      </c>
      <c r="H91" s="146">
        <v>1610</v>
      </c>
      <c r="I91" s="148">
        <v>1630</v>
      </c>
      <c r="J91" s="146">
        <v>1590</v>
      </c>
      <c r="K91" s="148">
        <v>1610</v>
      </c>
      <c r="L91" s="142"/>
    </row>
    <row s="4" customFormat="1" customHeight="1" ht="12.75">
      <c r="A92" s="45" t="s">
        <v>57</v>
      </c>
      <c r="B92" s="57" t="s">
        <v>58</v>
      </c>
      <c r="C92" s="172">
        <v>2408</v>
      </c>
      <c r="D92" s="173">
        <v>2196</v>
      </c>
      <c r="E92" s="174">
        <v>2200</v>
      </c>
      <c r="F92" s="175">
        <v>2180</v>
      </c>
      <c r="G92" s="174">
        <v>2190</v>
      </c>
      <c r="H92" s="175">
        <v>2170</v>
      </c>
      <c r="I92" s="174">
        <v>2185</v>
      </c>
      <c r="J92" s="175">
        <v>2150</v>
      </c>
      <c r="K92" s="174">
        <v>2170</v>
      </c>
      <c r="L92" s="142"/>
    </row>
    <row s="4" customFormat="1" customHeight="1" ht="18">
      <c r="A93" s="37" t="s">
        <v>20</v>
      </c>
      <c r="B93" s="57"/>
      <c r="C93" s="83"/>
      <c r="D93" s="9"/>
      <c r="E93" s="68"/>
      <c r="F93" s="83"/>
      <c r="G93" s="68"/>
      <c r="H93" s="83"/>
      <c r="I93" s="68"/>
      <c r="J93" s="83"/>
      <c r="K93" s="68"/>
      <c r="L93" s="142"/>
    </row>
    <row s="4" customFormat="1" customHeight="1" ht="12.75">
      <c r="A94" s="45" t="s">
        <v>51</v>
      </c>
      <c r="B94" s="57" t="s">
        <v>52</v>
      </c>
      <c r="C94" s="145">
        <v>7441.8</v>
      </c>
      <c r="D94" s="171">
        <v>5785.65</v>
      </c>
      <c r="E94" s="148">
        <v>5746.5</v>
      </c>
      <c r="F94" s="146">
        <v>5804.5</v>
      </c>
      <c r="G94" s="148">
        <v>6284.3</v>
      </c>
      <c r="H94" s="146">
        <v>5804.5</v>
      </c>
      <c r="I94" s="148">
        <v>6448.1</v>
      </c>
      <c r="J94" s="146">
        <v>5804.5</v>
      </c>
      <c r="K94" s="148">
        <v>6661.9</v>
      </c>
      <c r="L94" s="142"/>
    </row>
    <row s="4" customFormat="1" customHeight="1" ht="12.75">
      <c r="A95" s="45" t="s">
        <v>53</v>
      </c>
      <c r="B95" s="57" t="s">
        <v>52</v>
      </c>
      <c r="C95" s="145">
        <v>67.5</v>
      </c>
      <c r="D95" s="171">
        <v>106</v>
      </c>
      <c r="E95" s="148">
        <v>110</v>
      </c>
      <c r="F95" s="146">
        <v>111.1</v>
      </c>
      <c r="G95" s="148">
        <v>112.211</v>
      </c>
      <c r="H95" s="146">
        <v>111.3</v>
      </c>
      <c r="I95" s="148">
        <v>112.6</v>
      </c>
      <c r="J95" s="146">
        <v>113.5</v>
      </c>
      <c r="K95" s="148">
        <v>114.9</v>
      </c>
      <c r="L95" s="142"/>
    </row>
    <row s="4" customFormat="1" customHeight="1" ht="12.75">
      <c r="A96" s="45" t="s">
        <v>54</v>
      </c>
      <c r="B96" s="57" t="s">
        <v>52</v>
      </c>
      <c r="C96" s="145">
        <v>93.9</v>
      </c>
      <c r="D96" s="171">
        <v>132.3</v>
      </c>
      <c r="E96" s="148">
        <v>133</v>
      </c>
      <c r="F96" s="146">
        <v>133.1</v>
      </c>
      <c r="G96" s="148">
        <v>133.5</v>
      </c>
      <c r="H96" s="146">
        <v>133.5</v>
      </c>
      <c r="I96" s="148">
        <v>135</v>
      </c>
      <c r="J96" s="146">
        <v>134</v>
      </c>
      <c r="K96" s="148">
        <v>136</v>
      </c>
      <c r="L96" s="142"/>
    </row>
    <row s="4" customFormat="1" customHeight="1" ht="12.75">
      <c r="A97" s="45" t="s">
        <v>55</v>
      </c>
      <c r="B97" s="57" t="s">
        <v>52</v>
      </c>
      <c r="C97" s="145">
        <v>95</v>
      </c>
      <c r="D97" s="171">
        <v>111</v>
      </c>
      <c r="E97" s="148">
        <v>110</v>
      </c>
      <c r="F97" s="146">
        <v>115</v>
      </c>
      <c r="G97" s="148">
        <v>120</v>
      </c>
      <c r="H97" s="146">
        <v>118</v>
      </c>
      <c r="I97" s="148">
        <v>125</v>
      </c>
      <c r="J97" s="146">
        <v>121</v>
      </c>
      <c r="K97" s="148">
        <v>129</v>
      </c>
      <c r="L97" s="142"/>
    </row>
    <row s="4" customFormat="1" customHeight="1" ht="12.75">
      <c r="A98" s="45" t="s">
        <v>56</v>
      </c>
      <c r="B98" s="57" t="s">
        <v>52</v>
      </c>
      <c r="C98" s="145">
        <v>3404</v>
      </c>
      <c r="D98" s="171">
        <v>3632</v>
      </c>
      <c r="E98" s="148">
        <v>3800</v>
      </c>
      <c r="F98" s="146">
        <v>3886</v>
      </c>
      <c r="G98" s="148">
        <v>3924.8</v>
      </c>
      <c r="H98" s="146">
        <v>3942.5</v>
      </c>
      <c r="I98" s="148">
        <v>4003.7</v>
      </c>
      <c r="J98" s="146">
        <v>3990</v>
      </c>
      <c r="K98" s="148">
        <v>4084.2</v>
      </c>
      <c r="L98" s="142"/>
    </row>
    <row s="4" customFormat="1" customHeight="1" ht="12.75">
      <c r="A99" s="58" t="s">
        <v>57</v>
      </c>
      <c r="B99" s="59" t="s">
        <v>58</v>
      </c>
      <c r="C99" s="176">
        <v>204</v>
      </c>
      <c r="D99" s="177">
        <v>202</v>
      </c>
      <c r="E99" s="178">
        <v>181</v>
      </c>
      <c r="F99" s="179">
        <v>181.5</v>
      </c>
      <c r="G99" s="178">
        <v>182.1</v>
      </c>
      <c r="H99" s="179">
        <v>182</v>
      </c>
      <c r="I99" s="178">
        <v>182.7</v>
      </c>
      <c r="J99" s="179">
        <v>182.5</v>
      </c>
      <c r="K99" s="178">
        <v>184</v>
      </c>
      <c r="L99" s="160"/>
    </row>
    <row s="12" customFormat="1" customHeight="1" ht="18">
      <c r="A100" s="106" t="s">
        <v>59</v>
      </c>
      <c r="B100" s="107"/>
      <c r="C100" s="111"/>
      <c r="D100" s="112"/>
      <c r="E100" s="113"/>
      <c r="F100" s="111"/>
      <c r="G100" s="113"/>
      <c r="H100" s="111"/>
      <c r="I100" s="113"/>
      <c r="J100" s="111"/>
      <c r="K100" s="113"/>
      <c r="L100" s="161"/>
    </row>
    <row s="12" customFormat="1" customHeight="1" ht="12.75">
      <c r="A101" s="48" t="s">
        <v>60</v>
      </c>
      <c r="B101" s="108"/>
      <c r="C101" s="114"/>
      <c r="D101" s="20"/>
      <c r="E101" s="115"/>
      <c r="F101" s="114"/>
      <c r="G101" s="115"/>
      <c r="H101" s="114"/>
      <c r="I101" s="115"/>
      <c r="J101" s="114"/>
      <c r="K101" s="115"/>
      <c r="L101" s="142"/>
    </row>
    <row s="13" customFormat="1" customHeight="1" ht="12.75">
      <c r="A102" s="49" t="s">
        <v>61</v>
      </c>
      <c r="B102" s="109" t="s">
        <v>62</v>
      </c>
      <c r="C102" s="116"/>
      <c r="D102" s="30">
        <v>8.496</v>
      </c>
      <c r="E102" s="117"/>
      <c r="F102" s="116"/>
      <c r="G102" s="117"/>
      <c r="H102" s="116"/>
      <c r="I102" s="117"/>
      <c r="J102" s="116"/>
      <c r="K102" s="117"/>
      <c r="L102" s="142"/>
    </row>
    <row s="13" customFormat="1" customHeight="1" ht="12.75">
      <c r="A103" s="49" t="s">
        <v>53</v>
      </c>
      <c r="B103" s="109" t="s">
        <v>62</v>
      </c>
      <c r="C103" s="116"/>
      <c r="D103" s="30">
        <v>22.176</v>
      </c>
      <c r="E103" s="117"/>
      <c r="F103" s="116"/>
      <c r="G103" s="117"/>
      <c r="H103" s="116"/>
      <c r="I103" s="117"/>
      <c r="J103" s="116"/>
      <c r="K103" s="117"/>
      <c r="L103" s="142"/>
    </row>
    <row s="13" customFormat="1" customHeight="1" ht="12.75">
      <c r="A104" s="49" t="s">
        <v>54</v>
      </c>
      <c r="B104" s="109" t="s">
        <v>62</v>
      </c>
      <c r="C104" s="116"/>
      <c r="D104" s="30">
        <v>34.203</v>
      </c>
      <c r="E104" s="117"/>
      <c r="F104" s="116"/>
      <c r="G104" s="117"/>
      <c r="H104" s="116"/>
      <c r="I104" s="117"/>
      <c r="J104" s="116"/>
      <c r="K104" s="117"/>
      <c r="L104" s="142"/>
    </row>
    <row s="13" customFormat="1" customHeight="1" ht="12.75">
      <c r="A105" s="49" t="s">
        <v>55</v>
      </c>
      <c r="B105" s="109" t="s">
        <v>62</v>
      </c>
      <c r="C105" s="116"/>
      <c r="D105" s="30">
        <v>118.24</v>
      </c>
      <c r="E105" s="117"/>
      <c r="F105" s="116"/>
      <c r="G105" s="117"/>
      <c r="H105" s="116"/>
      <c r="I105" s="117"/>
      <c r="J105" s="116"/>
      <c r="K105" s="117"/>
      <c r="L105" s="142"/>
    </row>
    <row s="13" customFormat="1" customHeight="1" ht="12.75">
      <c r="A106" s="49" t="s">
        <v>56</v>
      </c>
      <c r="B106" s="109" t="s">
        <v>62</v>
      </c>
      <c r="C106" s="116"/>
      <c r="D106" s="30">
        <v>28.547</v>
      </c>
      <c r="E106" s="117"/>
      <c r="F106" s="116"/>
      <c r="G106" s="117"/>
      <c r="H106" s="116"/>
      <c r="I106" s="117"/>
      <c r="J106" s="116"/>
      <c r="K106" s="117"/>
      <c r="L106" s="142"/>
    </row>
    <row s="13" customFormat="1" customHeight="1" ht="12.75">
      <c r="A107" s="49" t="s">
        <v>57</v>
      </c>
      <c r="B107" s="109" t="s">
        <v>63</v>
      </c>
      <c r="C107" s="116"/>
      <c r="D107" s="30">
        <v>6.317</v>
      </c>
      <c r="E107" s="117"/>
      <c r="F107" s="116"/>
      <c r="G107" s="117"/>
      <c r="H107" s="116"/>
      <c r="I107" s="117"/>
      <c r="J107" s="116"/>
      <c r="K107" s="117"/>
      <c r="L107" s="142"/>
    </row>
    <row s="12" customFormat="1" customHeight="1" ht="18">
      <c r="A108" s="48" t="s">
        <v>64</v>
      </c>
      <c r="B108" s="108"/>
      <c r="C108" s="114"/>
      <c r="D108" s="20"/>
      <c r="E108" s="115"/>
      <c r="F108" s="114"/>
      <c r="G108" s="115"/>
      <c r="H108" s="114"/>
      <c r="I108" s="115"/>
      <c r="J108" s="114"/>
      <c r="K108" s="115"/>
      <c r="L108" s="142"/>
    </row>
    <row s="12" customFormat="1" customHeight="1" ht="12.75">
      <c r="A109" s="48" t="s">
        <v>65</v>
      </c>
      <c r="B109" s="108" t="s">
        <v>66</v>
      </c>
      <c r="C109" s="118">
        <f t="shared" si="16" ref="C109:K109">SUM(C110:C112)</f>
        <v>1485153.5676</v>
      </c>
      <c r="D109" s="22">
        <f t="shared" si="16"/>
        <v>1433316.139092</v>
      </c>
      <c r="E109" s="119">
        <f t="shared" si="16"/>
        <v>1381752.1594</v>
      </c>
      <c r="F109" s="118">
        <f t="shared" si="16"/>
        <v>1408743.6482</v>
      </c>
      <c r="G109" s="119">
        <f t="shared" si="16"/>
        <v>1429483.628536</v>
      </c>
      <c r="H109" s="118">
        <f t="shared" si="16"/>
        <v>1412351.2626</v>
      </c>
      <c r="I109" s="119">
        <f t="shared" si="16"/>
        <v>1447787.028</v>
      </c>
      <c r="J109" s="118">
        <f t="shared" si="16"/>
        <v>1421005.5155</v>
      </c>
      <c r="K109" s="119">
        <f t="shared" si="16"/>
        <v>1471564.4894</v>
      </c>
      <c r="L109" s="142"/>
    </row>
    <row s="13" customFormat="1" customHeight="1" ht="12.75">
      <c r="A110" s="49" t="s">
        <v>18</v>
      </c>
      <c r="B110" s="109" t="s">
        <v>66</v>
      </c>
      <c r="C110" s="116">
        <f>D102*C80+D103*C81+D104*C82+D105*C83+D106*C84+D107*C85</f>
        <v>976334.1196</v>
      </c>
      <c r="D110" s="21">
        <f>D102*D80+D103*D81+D104*D82+D105*D83+D106*D84+D107*D85</f>
        <v>961178.26236</v>
      </c>
      <c r="E110" s="117">
        <f>D102*E80+D103*E81+D104*E82+D105*E83+D106*E84+D107*E85</f>
        <v>907023.645</v>
      </c>
      <c r="F110" s="116">
        <f>D102*F80+D103*F81+D104*F82+D105*F83+D106*F84+D107*F85</f>
        <v>931725.6598</v>
      </c>
      <c r="G110" s="117">
        <f>D102*G80+D103*G81+D104*G82+D105*G83+D106*G84+D107*G85</f>
        <v>943923.448</v>
      </c>
      <c r="H110" s="116">
        <f>D102*H80+D103*H81+D104*H82+D105*H83+D106*H84+D107*H85</f>
        <v>934624.8498</v>
      </c>
      <c r="I110" s="117">
        <f>D102*I80+D103*I81+D104*I82+D105*I83+D106*I84+D107*I85</f>
        <v>958140.395</v>
      </c>
      <c r="J110" s="116">
        <f>D102*J80+D103*J81+D104*J82+D105*J83+D106*J84+D107*J85</f>
        <v>944086.601</v>
      </c>
      <c r="K110" s="117">
        <f>D102*K80+D103*K81+D104*K82+D105*K83+D106*K84+D107*K85</f>
        <v>978070.4828</v>
      </c>
      <c r="L110" s="142"/>
    </row>
    <row s="13" customFormat="1" customHeight="1" ht="12.75">
      <c r="A111" s="49" t="s">
        <v>19</v>
      </c>
      <c r="B111" s="109" t="s">
        <v>66</v>
      </c>
      <c r="C111" s="116">
        <f>D102*C87+D103*C88+D104*C89+D105*C90+D106*C91+D107*C92</f>
        <v>331189.9175</v>
      </c>
      <c r="D111" s="21">
        <f>D102*D87+D103*D88+D104*D89+D105*D90+D106*D91+D107*D92</f>
        <v>298023.903432</v>
      </c>
      <c r="E111" s="117">
        <f>D102*E87+D103*E88+D104*E89+D105*E90+D106*E91+D107*E92</f>
        <v>296289.5144</v>
      </c>
      <c r="F111" s="116">
        <f>D102*F87+D103*F88+D104*F89+D105*F90+D106*F91+D107*F92</f>
        <v>295009.006</v>
      </c>
      <c r="G111" s="117">
        <f>D102*G87+D103*G88+D104*G89+D105*G90+D106*G91+D107*G92</f>
        <v>297733.8848</v>
      </c>
      <c r="H111" s="116">
        <f>D102*H87+D103*H88+D104*H89+D105*H90+D106*H91+D107*H92</f>
        <v>293728.53</v>
      </c>
      <c r="I111" s="117">
        <f>D102*I87+D103*I88+D104*I89+D105*I90+D106*I91+D107*I92</f>
        <v>297521.413</v>
      </c>
      <c r="J111" s="116">
        <f>D102*J87+D103*J88+D104*J89+D105*J90+D106*J91+D107*J92</f>
        <v>291141.282</v>
      </c>
      <c r="K111" s="117">
        <f>D102*K87+D103*K88+D104*K89+D105*K90+D106*K91+D107*K92</f>
        <v>296687.9284</v>
      </c>
      <c r="L111" s="142"/>
    </row>
    <row s="13" customFormat="1" customHeight="1" ht="19.5">
      <c r="A112" s="50" t="s">
        <v>20</v>
      </c>
      <c r="B112" s="110" t="s">
        <v>66</v>
      </c>
      <c r="C112" s="120">
        <f>D102*C94+D103*C95+D104*C96+D105*C97+D106*C98+D107*C99</f>
        <v>177629.5305</v>
      </c>
      <c r="D112" s="51">
        <f>D102*D94+D103*D95+D104*D96+D105*D97+D106*D98+D107*D99</f>
        <v>174113.9733</v>
      </c>
      <c r="E112" s="121">
        <f>D102*E94+D103*E95+D104*E96+D105*E97+D106*E98+D107*E99</f>
        <v>178439</v>
      </c>
      <c r="F112" s="120">
        <f>D102*F94+D103*F95+D104*F96+D105*F97+D106*F98+D107*F99</f>
        <v>182008.9824</v>
      </c>
      <c r="G112" s="121">
        <f>D102*G94+D103*G95+D104*G96+D105*G97+D106*G98+D107*G99</f>
        <v>187826.295736</v>
      </c>
      <c r="H112" s="120">
        <f>D102*H94+D103*H95+D104*H96+D105*H97+D106*H98+D107*H99</f>
        <v>183997.8828</v>
      </c>
      <c r="I112" s="121">
        <f>D102*I94+D103*I95+D104*I96+D105*I97+D106*I98+D107*I99</f>
        <v>192125.22</v>
      </c>
      <c r="J112" s="120">
        <f>D102*J94+D103*J95+D104*J96+D105*J97+D106*J98+D107*J99</f>
        <v>185777.6325</v>
      </c>
      <c r="K112" s="121">
        <f>D102*K94+D103*K95+D104*K96+D105*K97+D106*K98+D107*K99</f>
        <v>196806.0782</v>
      </c>
      <c r="L112" s="16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04 - Сельское хозяйство_24</vt:lpstr>
      <vt:lpstr>'_1_ 04 - Сельское хозяйство_24'!Заголовки_для_печати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2022-05-05T14:53:30+03:00</cp:lastPrinted>
  <dcterms:created xsi:type="dcterms:W3CDTF">2024-05-03T15:24:08+03:00</dcterms:created>
  <dcterms:modified xsi:type="dcterms:W3CDTF">2024-05-06T14:06:32+03:00</dcterms:modified>
</cp:coreProperties>
</file>