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3 - Промышленность_2024 (з" sheetId="2" r:id="rId3"/>
  </sheets>
  <definedNames>
    <definedName name="_xlnm.Print_Area">#REF!</definedName>
  </definedNames>
  <calcPr calcId="0" iterate="0" iterateCount="100" iterateDelta="0.001" calcMode="manual"/>
</workbook>
</file>

<file path=xl/sharedStrings.xml><?xml version="1.0" encoding="utf-8"?>
<sst xmlns="http://schemas.openxmlformats.org/spreadsheetml/2006/main" count="156" uniqueCount="53">
  <si>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</si>
  <si>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</si>
  <si>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</si>
  <si>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</si>
  <si>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</si>
  <si>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</si>
  <si>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</si>
  <si>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</si>
  <si>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</si>
  <si>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</si>
  <si>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</si>
  <si>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всего (B+С+D+E) </t>
  </si>
  <si>
    <t>тыс.рублей в ценах соответствующих лет</t>
  </si>
  <si>
    <t>СПРАВОЧНО: в том числе по крупным и средним организациям</t>
  </si>
  <si>
    <t>х</t>
  </si>
  <si>
    <t xml:space="preserve">Темп роста отгрузки (B+С+D+E) </t>
  </si>
  <si>
    <t>% к предыдущему году в действующих ценах</t>
  </si>
  <si>
    <t>Индекс-дефлятор</t>
  </si>
  <si>
    <t>в % к предыдущему году</t>
  </si>
  <si>
    <t>Индекс производства</t>
  </si>
  <si>
    <t>в % к предыдущему году в сопоставимых ценах</t>
  </si>
  <si>
    <t>в том числе по видам деятельности: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</si>
  <si>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</t>
  </si>
  <si>
    <t>Темп роста отгрузки</t>
  </si>
  <si>
    <t>% к предыдущему году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</si>
  <si>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</si>
  <si>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- 06 Добыча сырой нефти и природного газа</t>
  </si>
  <si>
    <t>Объем отгруженных товаров собственного производства, выполненных работ и услуг собственными силами - 08 Добыча прочих полезных ископаемых</t>
  </si>
  <si>
    <t>Объем отгруженных товаров собственного производства, выполненных работ и услуг собственными силами - 09 Предоставление услуг в области добычи полезных ископаемых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</si>
  <si>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</si>
  <si>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Значения показателя заполнятся атоматически после утверждения и подписания формы "03.2 - Промышленность_Раздел С_ Обраб. производства_2024"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</si>
  <si>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</si>
  <si>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</si>
  <si>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Производство продукции в натуральном выражении по полному кругу предприятий</t>
  </si>
  <si>
    <t>Индекс производства - 06 Добыча сырой нефти и природного газа</t>
  </si>
  <si>
    <t>Нефть добытая, включая газовый конденсат</t>
  </si>
  <si>
    <t>тонн</t>
  </si>
  <si>
    <t>Газ природный и попутный</t>
  </si>
  <si>
    <t>тыс.куб.м.</t>
  </si>
  <si>
    <t>Индекс производства - 08 Добыча прочих полезных ископаемых</t>
  </si>
  <si>
    <t>Известняк</t>
  </si>
  <si>
    <t>Пески природные</t>
  </si>
  <si>
    <t>куб. метров</t>
  </si>
  <si>
    <t>Гравий</t>
  </si>
  <si>
    <t>Щебень</t>
  </si>
  <si>
    <t>Торф</t>
  </si>
  <si>
    <t xml:space="preserve">Индекс производства - РАЗДЕЛ D: Обеспечение электрической энергией, газом и паром; кондиционирование воздуха </t>
  </si>
  <si>
    <t>Тепловая энергия</t>
  </si>
  <si>
    <t>тыс.Гкал.</t>
  </si>
  <si>
    <t>Индекс производства -  РАЗДЕЛ E: Водоснабжение; водоотведение, организация сбора и утилизации отходов, деятельность по ликвидации загрязнений</t>
  </si>
  <si>
    <t>Водоснабжение</t>
  </si>
  <si>
    <t>тыс.м3</t>
  </si>
  <si>
    <t>Водоотведение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</si>
</sst>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,##0.0;\-#,##0.0"/>
    <numFmt numFmtId="181" formatCode="#,##0.0"/>
  </numFmts>
  <fonts count="15">
    <font>
      <sz val="8.25"/>
      <color rgb="FF000000"/>
      <name val="Microsoft Sans Serif"/>
    </font>
    <font>
      <sz val="10"/>
      <color auto="1"/>
      <name val="Arial Cyr"/>
    </font>
    <font>
      <sz val="8.25"/>
      <color auto="1"/>
      <name val="Microsoft Sans Serif"/>
    </font>
    <font>
      <sz val="8.25"/>
      <color auto="1"/>
      <name val="Tahoma"/>
    </font>
    <font>
      <b/>
      <sz val="8"/>
      <color auto="1"/>
      <name val="Arial"/>
    </font>
    <font>
      <sz val="8"/>
      <color auto="1"/>
      <name val="Arial"/>
    </font>
    <font>
      <b/>
      <i/>
      <sz val="8"/>
      <color auto="1"/>
      <name val="Arial"/>
    </font>
    <font>
      <sz val="7"/>
      <color auto="1"/>
      <name val="Arial"/>
    </font>
    <font>
      <i/>
      <sz val="8"/>
      <color auto="1"/>
      <name val="Arial Cyr"/>
    </font>
    <font>
      <i/>
      <sz val="7"/>
      <color auto="1"/>
      <name val="Arial"/>
    </font>
    <font>
      <i/>
      <sz val="8"/>
      <color auto="1"/>
      <name val="Arial"/>
    </font>
    <font>
      <b/>
      <sz val="7"/>
      <color auto="1"/>
      <name val="Arial"/>
    </font>
    <font>
      <i/>
      <sz val="7"/>
      <color auto="1"/>
      <name val="Arial Cyr"/>
    </font>
    <font>
      <b/>
      <sz val="7"/>
      <color rgb="FFFF0000"/>
      <name val="Arial"/>
    </font>
    <font>
      <b/>
      <sz val="8"/>
      <color auto="1"/>
      <name val="Arial Cyr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8" tint="0.6"/>
      </patternFill>
    </fill>
    <fill>
      <patternFill patternType="solid">
        <fgColor theme="5" tint="0.6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</fills>
  <borders count="30">
    <border>
      <left/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/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/>
    </border>
    <border>
      <left style="hair">
        <color rgb="FF000000"/>
      </left>
      <right style="thin">
        <color rgb="FF000000"/>
      </right>
      <top/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/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/>
      <bottom/>
    </border>
    <border>
      <left/>
      <right style="hair">
        <color rgb="FF000000"/>
      </right>
      <top/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</borders>
  <cellStyleXfs count="2">
    <xf numFmtId="0" fontId="0" fillId="0" borderId="0">
      <protection locked="0"/>
    </xf>
    <xf numFmtId="0" fontId="1" fillId="0" borderId="0"/>
  </cellStyleXfs>
  <cellXfs count="190">
    <xf numFmtId="0" fontId="0" fillId="0" borderId="0" xfId="0" applyFont="1">
      <protection locked="0"/>
    </xf>
    <xf numFmtId="0" fontId="1" fillId="0" borderId="0" xfId="1" applyFont="1"/>
    <xf numFmtId="0" fontId="2" fillId="0" borderId="0" xfId="0" applyFont="1">
      <protection locked="0"/>
    </xf>
    <xf numFmtId="0" fontId="1" fillId="0" borderId="0" xfId="0" applyFont="1"/>
    <xf numFmtId="0" fontId="2" fillId="0" borderId="0" xfId="0" applyFont="1">
      <alignment vertical="top"/>
      <protection locked="0"/>
    </xf>
    <xf numFmtId="0" fontId="3" fillId="0" borderId="0" xfId="0" applyFont="1">
      <alignment vertical="top"/>
      <protection locked="0"/>
    </xf>
    <xf numFmtId="0" fontId="4" fillId="0" borderId="1" xfId="0" applyFont="1" applyBorder="1">
      <alignment vertical="center"/>
    </xf>
    <xf numFmtId="180" fontId="4" fillId="2" borderId="1" xfId="0" applyFont="1" applyFill="1" applyBorder="1" applyNumberFormat="1">
      <alignment horizontal="center" vertical="top"/>
      <protection locked="0"/>
    </xf>
    <xf numFmtId="180" fontId="5" fillId="3" borderId="1" xfId="0" applyFont="1" applyFill="1" applyBorder="1" applyNumberFormat="1">
      <alignment horizontal="center" vertical="top"/>
      <protection locked="0"/>
    </xf>
    <xf numFmtId="180" fontId="6" fillId="0" borderId="1" xfId="0" applyFont="1" applyBorder="1" applyNumberFormat="1">
      <alignment horizontal="center" vertical="top" wrapText="1"/>
    </xf>
    <xf numFmtId="180" fontId="6" fillId="2" borderId="1" xfId="0" applyFont="1" applyFill="1" applyBorder="1" applyNumberFormat="1">
      <alignment horizontal="center" vertical="top" wrapText="1"/>
    </xf>
    <xf numFmtId="180" fontId="6" fillId="2" borderId="2" xfId="0" applyFont="1" applyFill="1" applyBorder="1" applyNumberFormat="1">
      <alignment horizontal="center" vertical="top" wrapText="1"/>
    </xf>
    <xf numFmtId="180" fontId="5" fillId="0" borderId="1" xfId="0" applyFont="1" applyBorder="1" applyNumberFormat="1">
      <alignment horizontal="center" vertical="top"/>
    </xf>
    <xf numFmtId="180" fontId="4" fillId="3" borderId="1" xfId="0" applyFont="1" applyFill="1" applyBorder="1" applyNumberFormat="1">
      <alignment horizontal="center" vertical="top"/>
      <protection locked="0"/>
    </xf>
    <xf numFmtId="0" fontId="5" fillId="0" borderId="0" xfId="0" applyFont="1">
      <alignment horizontal="left" vertical="center" wrapText="1"/>
    </xf>
    <xf numFmtId="0" fontId="7" fillId="0" borderId="0" xfId="0" applyFont="1">
      <alignment wrapText="1"/>
    </xf>
    <xf numFmtId="0" fontId="5" fillId="0" borderId="0" xfId="0" applyFont="1">
      <alignment wrapText="1"/>
    </xf>
    <xf numFmtId="0" fontId="5" fillId="0" borderId="0" xfId="0" applyFont="1">
      <alignment horizontal="left" vertical="center"/>
    </xf>
    <xf numFmtId="0" fontId="7" fillId="0" borderId="0" xfId="0" applyFont="1"/>
    <xf numFmtId="0" fontId="5" fillId="0" borderId="0" xfId="0" applyFont="1"/>
    <xf numFmtId="180" fontId="5" fillId="4" borderId="1" xfId="0" applyFont="1" applyFill="1" applyBorder="1" applyNumberFormat="1">
      <alignment horizontal="center" vertical="top"/>
    </xf>
    <xf numFmtId="181" fontId="8" fillId="0" borderId="3" xfId="0" applyFont="1" applyBorder="1" applyNumberFormat="1">
      <alignment horizontal="center" vertical="top" wrapText="1"/>
    </xf>
    <xf numFmtId="181" fontId="8" fillId="0" borderId="4" xfId="0" applyFont="1" applyBorder="1" applyNumberFormat="1">
      <alignment horizontal="center" vertical="top" wrapText="1"/>
    </xf>
    <xf numFmtId="181" fontId="8" fillId="0" borderId="1" xfId="0" applyFont="1" applyBorder="1" applyNumberFormat="1">
      <alignment horizontal="center" vertical="top" wrapText="1"/>
    </xf>
    <xf numFmtId="181" fontId="8" fillId="0" borderId="5" xfId="0" applyFont="1" applyBorder="1" applyNumberFormat="1">
      <alignment horizontal="center" vertical="top" wrapText="1"/>
    </xf>
    <xf numFmtId="181" fontId="8" fillId="0" borderId="6" xfId="0" applyFont="1" applyBorder="1" applyNumberFormat="1">
      <alignment horizontal="center" vertical="top" wrapText="1"/>
    </xf>
    <xf numFmtId="180" fontId="5" fillId="3" borderId="5" xfId="0" applyFont="1" applyFill="1" applyBorder="1" applyNumberFormat="1">
      <alignment horizontal="center" vertical="top"/>
      <protection locked="0"/>
    </xf>
    <xf numFmtId="180" fontId="5" fillId="3" borderId="6" xfId="0" applyFont="1" applyFill="1" applyBorder="1" applyNumberFormat="1">
      <alignment horizontal="center" vertical="top"/>
      <protection locked="0"/>
    </xf>
    <xf numFmtId="180" fontId="5" fillId="3" borderId="2" xfId="0" applyFont="1" applyFill="1" applyBorder="1" applyNumberFormat="1">
      <alignment horizontal="center" vertical="top"/>
      <protection locked="0"/>
    </xf>
    <xf numFmtId="180" fontId="5" fillId="3" borderId="7" xfId="0" applyFont="1" applyFill="1" applyBorder="1" applyNumberFormat="1">
      <alignment horizontal="center" vertical="top"/>
      <protection locked="0"/>
    </xf>
    <xf numFmtId="180" fontId="5" fillId="3" borderId="8" xfId="0" applyFont="1" applyFill="1" applyBorder="1" applyNumberFormat="1">
      <alignment horizontal="center" vertical="top"/>
      <protection locked="0"/>
    </xf>
    <xf numFmtId="180" fontId="6" fillId="0" borderId="9" xfId="0" applyFont="1" applyBorder="1" applyNumberFormat="1">
      <alignment horizontal="center" vertical="top" wrapText="1"/>
    </xf>
    <xf numFmtId="0" fontId="7" fillId="0" borderId="3" xfId="0" applyFont="1" applyBorder="1">
      <alignment horizontal="left" vertical="center" wrapText="1"/>
    </xf>
    <xf numFmtId="181" fontId="8" fillId="0" borderId="10" xfId="0" applyFont="1" applyBorder="1" applyNumberFormat="1">
      <alignment horizontal="center" vertical="top" wrapText="1"/>
    </xf>
    <xf numFmtId="0" fontId="9" fillId="0" borderId="6" xfId="0" applyFont="1" applyBorder="1">
      <alignment horizontal="left" vertical="center" wrapText="1"/>
    </xf>
    <xf numFmtId="0" fontId="9" fillId="0" borderId="8" xfId="0" applyFont="1" applyBorder="1">
      <alignment horizontal="left" vertical="center" wrapText="1"/>
    </xf>
    <xf numFmtId="180" fontId="4" fillId="5" borderId="1" xfId="0" applyFont="1" applyFill="1" applyBorder="1" applyNumberFormat="1">
      <alignment horizontal="center" vertical="top"/>
      <protection locked="0"/>
    </xf>
    <xf numFmtId="2" fontId="10" fillId="6" borderId="5" xfId="0" applyFont="1" applyFill="1" applyBorder="1" applyNumberFormat="1">
      <alignment horizontal="center" vertical="center"/>
      <protection locked="0"/>
    </xf>
    <xf numFmtId="0" fontId="11" fillId="2" borderId="6" xfId="0" applyFont="1" applyFill="1" applyBorder="1">
      <alignment horizontal="left" vertical="center" wrapText="1"/>
    </xf>
    <xf numFmtId="2" fontId="5" fillId="6" borderId="5" xfId="0" applyFont="1" applyFill="1" applyBorder="1" applyNumberFormat="1">
      <alignment horizontal="center" vertical="center"/>
      <protection locked="0"/>
    </xf>
    <xf numFmtId="0" fontId="9" fillId="7" borderId="6" xfId="0" applyFont="1" applyFill="1" applyBorder="1">
      <alignment horizontal="left" vertical="center" wrapText="1"/>
    </xf>
    <xf numFmtId="0" fontId="7" fillId="0" borderId="6" xfId="0" applyFont="1" applyBorder="1">
      <alignment horizontal="left" vertical="center" wrapText="1"/>
    </xf>
    <xf numFmtId="0" fontId="11" fillId="0" borderId="6" xfId="0" applyFont="1" applyBorder="1">
      <alignment horizontal="left" vertical="center" wrapText="1"/>
    </xf>
    <xf numFmtId="0" fontId="11" fillId="0" borderId="11" xfId="0" applyFont="1" applyBorder="1">
      <alignment horizontal="left" vertical="center" wrapText="1"/>
    </xf>
    <xf numFmtId="0" fontId="7" fillId="0" borderId="12" xfId="0" applyFont="1" applyBorder="1">
      <alignment horizontal="left" vertical="center" wrapText="1"/>
    </xf>
    <xf numFmtId="2" fontId="11" fillId="3" borderId="6" xfId="0" applyFont="1" applyFill="1" applyBorder="1" applyNumberFormat="1">
      <alignment horizontal="center" vertical="top"/>
      <protection locked="0"/>
    </xf>
    <xf numFmtId="2" fontId="11" fillId="3" borderId="8" xfId="0" applyFont="1" applyFill="1" applyBorder="1" applyNumberFormat="1">
      <alignment horizontal="center" vertical="top"/>
      <protection locked="0"/>
    </xf>
    <xf numFmtId="180" fontId="4" fillId="3" borderId="2" xfId="0" applyFont="1" applyFill="1" applyBorder="1" applyNumberFormat="1">
      <alignment horizontal="center" vertical="top"/>
      <protection locked="0"/>
    </xf>
    <xf numFmtId="0" fontId="5" fillId="0" borderId="3" xfId="0" applyFont="1" applyBorder="1">
      <alignment horizontal="center" vertical="center" wrapText="1"/>
    </xf>
    <xf numFmtId="0" fontId="5" fillId="0" borderId="10" xfId="0" applyFont="1" applyBorder="1">
      <alignment horizontal="center" vertical="center" wrapText="1"/>
    </xf>
    <xf numFmtId="0" fontId="5" fillId="0" borderId="4" xfId="0" applyFont="1" applyBorder="1">
      <alignment horizontal="center" vertical="center" wrapText="1"/>
    </xf>
    <xf numFmtId="0" fontId="5" fillId="0" borderId="13" xfId="0" applyFont="1" applyBorder="1">
      <alignment vertical="center"/>
    </xf>
    <xf numFmtId="0" fontId="5" fillId="0" borderId="14" xfId="0" applyFont="1" applyBorder="1">
      <alignment vertical="center" wrapText="1"/>
    </xf>
    <xf numFmtId="0" fontId="12" fillId="4" borderId="6" xfId="0" applyFont="1" applyFill="1" applyBorder="1">
      <alignment horizontal="left" vertical="center" wrapText="1" shrinkToFit="1"/>
    </xf>
    <xf numFmtId="0" fontId="12" fillId="4" borderId="5" xfId="0" applyFont="1" applyFill="1" applyBorder="1">
      <alignment horizontal="center" vertical="center" wrapText="1"/>
    </xf>
    <xf numFmtId="180" fontId="5" fillId="5" borderId="1" xfId="0" applyFont="1" applyFill="1" applyBorder="1" applyNumberFormat="1">
      <alignment horizontal="center" vertical="top"/>
    </xf>
    <xf numFmtId="0" fontId="4" fillId="0" borderId="15" xfId="0" applyFont="1" applyBorder="1">
      <alignment vertical="center"/>
    </xf>
    <xf numFmtId="180" fontId="4" fillId="2" borderId="15" xfId="0" applyFont="1" applyFill="1" applyBorder="1" applyNumberFormat="1">
      <alignment horizontal="center" vertical="top"/>
      <protection locked="0"/>
    </xf>
    <xf numFmtId="180" fontId="6" fillId="2" borderId="15" xfId="0" applyFont="1" applyFill="1" applyBorder="1" applyNumberFormat="1">
      <alignment horizontal="center" vertical="top" wrapText="1"/>
    </xf>
    <xf numFmtId="180" fontId="6" fillId="2" borderId="16" xfId="0" applyFont="1" applyFill="1" applyBorder="1" applyNumberFormat="1">
      <alignment horizontal="center" vertical="top" wrapText="1"/>
    </xf>
    <xf numFmtId="180" fontId="5" fillId="0" borderId="15" xfId="0" applyFont="1" applyBorder="1" applyNumberFormat="1">
      <alignment horizontal="center" vertical="top"/>
    </xf>
    <xf numFmtId="0" fontId="4" fillId="0" borderId="3" xfId="0" applyFont="1" applyBorder="1">
      <alignment horizontal="left" vertical="center"/>
    </xf>
    <xf numFmtId="0" fontId="4" fillId="0" borderId="10" xfId="0" applyFont="1" applyBorder="1">
      <alignment vertical="center"/>
    </xf>
    <xf numFmtId="0" fontId="4" fillId="0" borderId="4" xfId="0" applyFont="1" applyBorder="1">
      <alignment vertical="center"/>
    </xf>
    <xf numFmtId="180" fontId="4" fillId="2" borderId="5" xfId="0" applyFont="1" applyFill="1" applyBorder="1" applyNumberFormat="1">
      <alignment horizontal="center" vertical="top"/>
      <protection locked="0"/>
    </xf>
    <xf numFmtId="0" fontId="7" fillId="0" borderId="8" xfId="0" applyFont="1" applyBorder="1">
      <alignment horizontal="left" vertical="center" wrapText="1"/>
    </xf>
    <xf numFmtId="180" fontId="5" fillId="0" borderId="7" xfId="0" applyFont="1" applyBorder="1" applyNumberFormat="1">
      <alignment horizontal="center" vertical="top"/>
    </xf>
    <xf numFmtId="0" fontId="7" fillId="2" borderId="5" xfId="0" applyFont="1" applyFill="1" applyBorder="1">
      <alignment horizontal="center" vertical="center" wrapText="1"/>
    </xf>
    <xf numFmtId="0" fontId="11" fillId="2" borderId="5" xfId="0" applyFont="1" applyFill="1" applyBorder="1">
      <alignment horizontal="center" vertical="center" wrapText="1"/>
    </xf>
    <xf numFmtId="0" fontId="7" fillId="0" borderId="7" xfId="0" applyFont="1" applyBorder="1">
      <alignment horizontal="center" vertical="center" wrapText="1"/>
    </xf>
    <xf numFmtId="0" fontId="4" fillId="0" borderId="3" xfId="0" applyFont="1" applyBorder="1">
      <alignment vertical="center"/>
    </xf>
    <xf numFmtId="180" fontId="4" fillId="2" borderId="6" xfId="0" applyFont="1" applyFill="1" applyBorder="1" applyNumberFormat="1">
      <alignment horizontal="center" vertical="top"/>
      <protection locked="0"/>
    </xf>
    <xf numFmtId="180" fontId="5" fillId="4" borderId="6" xfId="0" applyFont="1" applyFill="1" applyBorder="1" applyNumberFormat="1">
      <alignment horizontal="center" vertical="top"/>
      <protection locked="0"/>
    </xf>
    <xf numFmtId="180" fontId="5" fillId="0" borderId="5" xfId="0" applyFont="1" applyBorder="1" applyNumberFormat="1">
      <alignment horizontal="center" vertical="top"/>
    </xf>
    <xf numFmtId="180" fontId="6" fillId="2" borderId="5" xfId="0" applyFont="1" applyFill="1" applyBorder="1" applyNumberFormat="1">
      <alignment horizontal="center" vertical="top" wrapText="1"/>
    </xf>
    <xf numFmtId="180" fontId="6" fillId="2" borderId="7" xfId="0" applyFont="1" applyFill="1" applyBorder="1" applyNumberFormat="1">
      <alignment horizontal="center" vertical="top" wrapText="1"/>
    </xf>
    <xf numFmtId="180" fontId="5" fillId="0" borderId="8" xfId="0" applyFont="1" applyBorder="1" applyNumberFormat="1">
      <alignment horizontal="center" vertical="top"/>
    </xf>
    <xf numFmtId="180" fontId="5" fillId="0" borderId="2" xfId="0" applyFont="1" applyBorder="1" applyNumberFormat="1">
      <alignment horizontal="center" vertical="top"/>
    </xf>
    <xf numFmtId="180" fontId="5" fillId="0" borderId="6" xfId="0" applyFont="1" applyBorder="1" applyNumberFormat="1">
      <alignment horizontal="center" vertical="top"/>
    </xf>
    <xf numFmtId="180" fontId="6" fillId="2" borderId="6" xfId="0" applyFont="1" applyFill="1" applyBorder="1" applyNumberFormat="1">
      <alignment horizontal="center" vertical="top" wrapText="1"/>
    </xf>
    <xf numFmtId="180" fontId="6" fillId="2" borderId="8" xfId="0" applyFont="1" applyFill="1" applyBorder="1" applyNumberFormat="1">
      <alignment horizontal="center" vertical="top" wrapText="1"/>
    </xf>
    <xf numFmtId="0" fontId="11" fillId="0" borderId="3" xfId="0" applyFont="1" applyBorder="1">
      <alignment horizontal="left" vertical="center" wrapText="1"/>
    </xf>
    <xf numFmtId="0" fontId="11" fillId="0" borderId="4" xfId="0" applyFont="1" applyBorder="1">
      <alignment horizontal="center" vertical="center" wrapText="1"/>
    </xf>
    <xf numFmtId="0" fontId="11" fillId="0" borderId="5" xfId="0" applyFont="1" applyBorder="1">
      <alignment horizontal="center" vertical="center" wrapText="1"/>
    </xf>
    <xf numFmtId="0" fontId="11" fillId="0" borderId="17" xfId="0" applyFont="1" applyBorder="1">
      <alignment horizontal="center" vertical="center" wrapText="1"/>
    </xf>
    <xf numFmtId="0" fontId="7" fillId="0" borderId="4" xfId="0" applyFont="1" applyBorder="1">
      <alignment wrapText="1"/>
    </xf>
    <xf numFmtId="0" fontId="9" fillId="0" borderId="5" xfId="0" applyFont="1" applyBorder="1">
      <alignment wrapText="1"/>
    </xf>
    <xf numFmtId="0" fontId="9" fillId="0" borderId="7" xfId="0" applyFont="1" applyBorder="1">
      <alignment wrapText="1"/>
    </xf>
    <xf numFmtId="0" fontId="7" fillId="0" borderId="18" xfId="0" applyFont="1" applyBorder="1">
      <alignment wrapText="1"/>
    </xf>
    <xf numFmtId="0" fontId="7" fillId="0" borderId="5" xfId="0" applyFont="1" applyBorder="1">
      <alignment wrapText="1"/>
    </xf>
    <xf numFmtId="180" fontId="4" fillId="7" borderId="3" xfId="0" applyFont="1" applyFill="1" applyBorder="1" applyNumberFormat="1">
      <alignment horizontal="center" vertical="top"/>
      <protection locked="0"/>
    </xf>
    <xf numFmtId="180" fontId="4" fillId="7" borderId="10" xfId="0" applyFont="1" applyFill="1" applyBorder="1" applyNumberFormat="1">
      <alignment horizontal="center" vertical="top"/>
      <protection locked="0"/>
    </xf>
    <xf numFmtId="180" fontId="4" fillId="7" borderId="4" xfId="0" applyFont="1" applyFill="1" applyBorder="1" applyNumberFormat="1">
      <alignment horizontal="center" vertical="top"/>
      <protection locked="0"/>
    </xf>
    <xf numFmtId="180" fontId="4" fillId="3" borderId="6" xfId="0" applyFont="1" applyFill="1" applyBorder="1" applyNumberFormat="1">
      <alignment horizontal="center" vertical="top"/>
      <protection locked="0"/>
    </xf>
    <xf numFmtId="180" fontId="6" fillId="0" borderId="5" xfId="0" applyFont="1" applyBorder="1" applyNumberFormat="1">
      <alignment horizontal="center" vertical="top" wrapText="1"/>
    </xf>
    <xf numFmtId="180" fontId="4" fillId="3" borderId="11" xfId="0" applyFont="1" applyFill="1" applyBorder="1" applyNumberFormat="1">
      <alignment horizontal="center" vertical="top"/>
      <protection locked="0"/>
    </xf>
    <xf numFmtId="180" fontId="6" fillId="0" borderId="17" xfId="0" applyFont="1" applyBorder="1" applyNumberFormat="1">
      <alignment horizontal="center" vertical="top" wrapText="1"/>
    </xf>
    <xf numFmtId="180" fontId="5" fillId="3" borderId="3" xfId="0" applyFont="1" applyFill="1" applyBorder="1" applyNumberFormat="1">
      <alignment horizontal="center" vertical="top"/>
      <protection locked="0"/>
    </xf>
    <xf numFmtId="180" fontId="6" fillId="0" borderId="6" xfId="0" applyFont="1" applyBorder="1" applyNumberFormat="1">
      <alignment horizontal="center" vertical="top" wrapText="1"/>
    </xf>
    <xf numFmtId="180" fontId="6" fillId="0" borderId="8" xfId="0" applyFont="1" applyBorder="1" applyNumberFormat="1">
      <alignment horizontal="center" vertical="top" wrapText="1"/>
    </xf>
    <xf numFmtId="180" fontId="6" fillId="0" borderId="7" xfId="0" applyFont="1" applyBorder="1" applyNumberFormat="1">
      <alignment horizontal="center" vertical="top" wrapText="1"/>
    </xf>
    <xf numFmtId="2" fontId="5" fillId="6" borderId="19" xfId="0" applyFont="1" applyFill="1" applyBorder="1" applyNumberFormat="1">
      <alignment horizontal="center" vertical="center"/>
      <protection locked="0"/>
    </xf>
    <xf numFmtId="0" fontId="5" fillId="0" borderId="19" xfId="0" applyFont="1" applyBorder="1">
      <alignment wrapText="1"/>
    </xf>
    <xf numFmtId="180" fontId="5" fillId="0" borderId="20" xfId="0" applyFont="1" applyBorder="1" applyNumberFormat="1">
      <alignment horizontal="center" vertical="top"/>
    </xf>
    <xf numFmtId="180" fontId="5" fillId="0" borderId="9" xfId="0" applyFont="1" applyBorder="1" applyNumberFormat="1">
      <alignment horizontal="center" vertical="top"/>
    </xf>
    <xf numFmtId="0" fontId="9" fillId="7" borderId="5" xfId="0" applyFont="1" applyFill="1" applyBorder="1">
      <alignment horizontal="center" vertical="center" wrapText="1"/>
    </xf>
    <xf numFmtId="0" fontId="11" fillId="0" borderId="8" xfId="0" applyFont="1" applyBorder="1">
      <alignment horizontal="left" vertical="center" wrapText="1"/>
    </xf>
    <xf numFmtId="0" fontId="11" fillId="0" borderId="7" xfId="0" applyFont="1" applyBorder="1">
      <alignment horizontal="center" vertical="center" wrapText="1"/>
    </xf>
    <xf numFmtId="180" fontId="4" fillId="5" borderId="3" xfId="0" applyFont="1" applyFill="1" applyBorder="1" applyNumberFormat="1">
      <alignment horizontal="center" vertical="top"/>
      <protection locked="0"/>
    </xf>
    <xf numFmtId="180" fontId="4" fillId="5" borderId="10" xfId="0" applyFont="1" applyFill="1" applyBorder="1" applyNumberFormat="1">
      <alignment horizontal="center" vertical="top"/>
      <protection locked="0"/>
    </xf>
    <xf numFmtId="180" fontId="4" fillId="5" borderId="4" xfId="0" applyFont="1" applyFill="1" applyBorder="1" applyNumberFormat="1">
      <alignment horizontal="center" vertical="top"/>
      <protection locked="0"/>
    </xf>
    <xf numFmtId="180" fontId="5" fillId="5" borderId="6" xfId="0" applyFont="1" applyFill="1" applyBorder="1" applyNumberFormat="1">
      <alignment horizontal="center" vertical="top"/>
      <protection locked="0"/>
    </xf>
    <xf numFmtId="180" fontId="4" fillId="5" borderId="6" xfId="0" applyFont="1" applyFill="1" applyBorder="1" applyNumberFormat="1">
      <alignment horizontal="center" vertical="top"/>
      <protection locked="0"/>
    </xf>
    <xf numFmtId="180" fontId="4" fillId="5" borderId="5" xfId="0" applyFont="1" applyFill="1" applyBorder="1" applyNumberFormat="1">
      <alignment horizontal="center" vertical="top"/>
      <protection locked="0"/>
    </xf>
    <xf numFmtId="180" fontId="4" fillId="5" borderId="8" xfId="0" applyFont="1" applyFill="1" applyBorder="1" applyNumberFormat="1">
      <alignment horizontal="center" vertical="top"/>
      <protection locked="0"/>
    </xf>
    <xf numFmtId="180" fontId="4" fillId="5" borderId="2" xfId="0" applyFont="1" applyFill="1" applyBorder="1" applyNumberFormat="1">
      <alignment horizontal="center" vertical="top"/>
      <protection locked="0"/>
    </xf>
    <xf numFmtId="180" fontId="4" fillId="5" borderId="7" xfId="0" applyFont="1" applyFill="1" applyBorder="1" applyNumberFormat="1">
      <alignment horizontal="center" vertical="top"/>
      <protection locked="0"/>
    </xf>
    <xf numFmtId="0" fontId="13" fillId="8" borderId="21" xfId="0" applyFont="1" applyFill="1" applyBorder="1">
      <alignment vertical="top" wrapText="1"/>
      <protection locked="0"/>
    </xf>
    <xf numFmtId="0" fontId="11" fillId="0" borderId="19" xfId="0" applyFont="1" applyBorder="1">
      <alignment vertical="center" wrapText="1"/>
    </xf>
    <xf numFmtId="180" fontId="5" fillId="7" borderId="5" xfId="0" applyFont="1" applyFill="1" applyBorder="1" applyNumberFormat="1">
      <alignment horizontal="center" vertical="top"/>
    </xf>
    <xf numFmtId="180" fontId="4" fillId="3" borderId="5" xfId="0" applyFont="1" applyFill="1" applyBorder="1" applyNumberFormat="1">
      <alignment horizontal="center" vertical="top"/>
      <protection locked="0"/>
    </xf>
    <xf numFmtId="180" fontId="4" fillId="3" borderId="8" xfId="0" applyFont="1" applyFill="1" applyBorder="1" applyNumberFormat="1">
      <alignment horizontal="center" vertical="top"/>
      <protection locked="0"/>
    </xf>
    <xf numFmtId="180" fontId="4" fillId="3" borderId="7" xfId="0" applyFont="1" applyFill="1" applyBorder="1" applyNumberFormat="1">
      <alignment horizontal="center" vertical="top"/>
      <protection locked="0"/>
    </xf>
    <xf numFmtId="180" fontId="5" fillId="7" borderId="6" xfId="0" applyFont="1" applyFill="1" applyBorder="1" applyNumberFormat="1">
      <alignment horizontal="center" vertical="top"/>
    </xf>
    <xf numFmtId="2" fontId="11" fillId="3" borderId="5" xfId="0" applyFont="1" applyFill="1" applyBorder="1" applyNumberFormat="1">
      <alignment horizontal="center" vertical="top"/>
      <protection locked="0"/>
    </xf>
    <xf numFmtId="2" fontId="11" fillId="3" borderId="7" xfId="0" applyFont="1" applyFill="1" applyBorder="1" applyNumberFormat="1">
      <alignment horizontal="center" vertical="top"/>
      <protection locked="0"/>
    </xf>
    <xf numFmtId="181" fontId="14" fillId="5" borderId="10" xfId="0" applyFont="1" applyFill="1" applyBorder="1" applyNumberFormat="1">
      <alignment horizontal="center" vertical="top" wrapText="1"/>
    </xf>
    <xf numFmtId="181" fontId="14" fillId="5" borderId="4" xfId="0" applyFont="1" applyFill="1" applyBorder="1" applyNumberFormat="1">
      <alignment horizontal="center" vertical="top" wrapText="1"/>
    </xf>
    <xf numFmtId="181" fontId="14" fillId="5" borderId="3" xfId="0" applyFont="1" applyFill="1" applyBorder="1" applyNumberFormat="1">
      <alignment horizontal="center" vertical="top" wrapText="1"/>
    </xf>
    <xf numFmtId="0" fontId="5" fillId="0" borderId="22" xfId="0" applyFont="1" applyBorder="1">
      <alignment wrapText="1"/>
    </xf>
    <xf numFmtId="0" fontId="11" fillId="7" borderId="23" xfId="0" applyFont="1" applyFill="1" applyBorder="1">
      <alignment horizontal="left" vertical="center" wrapText="1"/>
    </xf>
    <xf numFmtId="0" fontId="11" fillId="7" borderId="0" xfId="0" applyFont="1" applyFill="1">
      <alignment horizontal="left" vertical="center" wrapText="1"/>
    </xf>
    <xf numFmtId="0" fontId="11" fillId="7" borderId="24" xfId="0" applyFont="1" applyFill="1" applyBorder="1">
      <alignment horizontal="left" vertical="center" wrapText="1"/>
    </xf>
    <xf numFmtId="0" fontId="5" fillId="0" borderId="3" xfId="0" applyFont="1" applyBorder="1">
      <alignment horizontal="center" vertical="center"/>
    </xf>
    <xf numFmtId="0" fontId="5" fillId="0" borderId="6" xfId="0" applyFont="1" applyBorder="1">
      <alignment horizontal="center" vertical="center"/>
    </xf>
    <xf numFmtId="0" fontId="5" fillId="0" borderId="8" xfId="0" applyFont="1" applyBorder="1">
      <alignment horizontal="center" vertical="center"/>
    </xf>
    <xf numFmtId="0" fontId="7" fillId="0" borderId="4" xfId="0" applyFont="1" applyBorder="1">
      <alignment horizontal="center" vertical="center" wrapText="1"/>
    </xf>
    <xf numFmtId="0" fontId="7" fillId="0" borderId="5" xfId="0" applyFont="1" applyBorder="1">
      <alignment horizontal="center" vertical="center" wrapText="1"/>
    </xf>
    <xf numFmtId="0" fontId="5" fillId="0" borderId="25" xfId="0" applyFont="1" applyBorder="1">
      <alignment horizontal="center" vertical="center" wrapText="1"/>
    </xf>
    <xf numFmtId="0" fontId="5" fillId="0" borderId="26" xfId="0" applyFont="1" applyBorder="1">
      <alignment horizontal="center" vertical="center" wrapText="1"/>
    </xf>
    <xf numFmtId="0" fontId="5" fillId="0" borderId="27" xfId="0" applyFont="1" applyBorder="1">
      <alignment horizontal="center" vertical="center" wrapText="1"/>
    </xf>
    <xf numFmtId="0" fontId="5" fillId="6" borderId="21" xfId="0" applyFont="1" applyFill="1" applyBorder="1">
      <alignment horizontal="center" vertical="center" wrapText="1"/>
    </xf>
    <xf numFmtId="0" fontId="5" fillId="6" borderId="19" xfId="0" applyFont="1" applyFill="1" applyBorder="1">
      <alignment horizontal="center" vertical="center" wrapText="1"/>
    </xf>
    <xf numFmtId="0" fontId="5" fillId="6" borderId="22" xfId="0" applyFont="1" applyFill="1" applyBorder="1">
      <alignment horizontal="center" vertical="center" wrapText="1"/>
    </xf>
    <xf numFmtId="0" fontId="5" fillId="0" borderId="1" xfId="0" applyFont="1" applyBorder="1">
      <alignment horizontal="center" vertical="center"/>
    </xf>
    <xf numFmtId="0" fontId="5" fillId="0" borderId="2" xfId="0" applyFont="1" applyBorder="1">
      <alignment horizontal="center" vertical="center"/>
    </xf>
    <xf numFmtId="0" fontId="5" fillId="0" borderId="5" xfId="0" applyFont="1" applyBorder="1">
      <alignment horizontal="center" vertical="center"/>
    </xf>
    <xf numFmtId="0" fontId="5" fillId="0" borderId="7" xfId="0" applyFont="1" applyBorder="1">
      <alignment horizontal="center" vertical="center"/>
    </xf>
    <xf numFmtId="0" fontId="5" fillId="0" borderId="28" xfId="0" applyFont="1" applyBorder="1">
      <alignment horizontal="center" vertical="center" wrapText="1"/>
    </xf>
    <xf numFmtId="0" fontId="5" fillId="0" borderId="29" xfId="0" applyFont="1" applyBorder="1">
      <alignment horizontal="center" vertical="center" wrapText="1"/>
    </xf>
    <xf numFmtId="2" fontId="10" fillId="6" borderId="5" xfId="0" applyFont="1" applyFill="1" applyBorder="1" applyNumberFormat="1">
      <alignment horizontal="center" vertical="center"/>
    </xf>
    <xf numFmtId="180" fontId="4" fillId="2" borderId="6" xfId="0" applyFont="1" applyFill="1" applyBorder="1" applyNumberFormat="1">
      <alignment horizontal="center" vertical="top"/>
    </xf>
    <xf numFmtId="180" fontId="4" fillId="2" borderId="1" xfId="0" applyFont="1" applyFill="1" applyBorder="1" applyNumberFormat="1">
      <alignment horizontal="center" vertical="top"/>
    </xf>
    <xf numFmtId="180" fontId="4" fillId="2" borderId="5" xfId="0" applyFont="1" applyFill="1" applyBorder="1" applyNumberFormat="1">
      <alignment horizontal="center" vertical="top"/>
    </xf>
    <xf numFmtId="180" fontId="4" fillId="2" borderId="15" xfId="0" applyFont="1" applyFill="1" applyBorder="1" applyNumberFormat="1">
      <alignment horizontal="center" vertical="top"/>
    </xf>
    <xf numFmtId="2" fontId="5" fillId="6" borderId="5" xfId="0" applyFont="1" applyFill="1" applyBorder="1" applyNumberFormat="1">
      <alignment horizontal="center" vertical="center"/>
    </xf>
    <xf numFmtId="180" fontId="5" fillId="4" borderId="6" xfId="0" applyFont="1" applyFill="1" applyBorder="1" applyNumberFormat="1">
      <alignment horizontal="center" vertical="top"/>
    </xf>
    <xf numFmtId="180" fontId="5" fillId="3" borderId="6" xfId="0" applyFont="1" applyFill="1" applyBorder="1" applyNumberFormat="1">
      <alignment horizontal="center" vertical="top"/>
    </xf>
    <xf numFmtId="180" fontId="4" fillId="7" borderId="3" xfId="0" applyFont="1" applyFill="1" applyBorder="1" applyNumberFormat="1">
      <alignment horizontal="center" vertical="top"/>
    </xf>
    <xf numFmtId="180" fontId="4" fillId="7" borderId="10" xfId="0" applyFont="1" applyFill="1" applyBorder="1" applyNumberFormat="1">
      <alignment horizontal="center" vertical="top"/>
    </xf>
    <xf numFmtId="180" fontId="4" fillId="7" borderId="4" xfId="0" applyFont="1" applyFill="1" applyBorder="1" applyNumberFormat="1">
      <alignment horizontal="center" vertical="top"/>
    </xf>
    <xf numFmtId="2" fontId="5" fillId="6" borderId="19" xfId="0" applyFont="1" applyFill="1" applyBorder="1" applyNumberFormat="1">
      <alignment horizontal="center" vertical="center"/>
    </xf>
    <xf numFmtId="180" fontId="4" fillId="3" borderId="6" xfId="0" applyFont="1" applyFill="1" applyBorder="1" applyNumberFormat="1">
      <alignment horizontal="center" vertical="top"/>
    </xf>
    <xf numFmtId="180" fontId="4" fillId="3" borderId="11" xfId="0" applyFont="1" applyFill="1" applyBorder="1" applyNumberFormat="1">
      <alignment horizontal="center" vertical="top"/>
    </xf>
    <xf numFmtId="180" fontId="5" fillId="3" borderId="3" xfId="0" applyFont="1" applyFill="1" applyBorder="1" applyNumberFormat="1">
      <alignment horizontal="center" vertical="top"/>
    </xf>
    <xf numFmtId="180" fontId="5" fillId="3" borderId="8" xfId="0" applyFont="1" applyFill="1" applyBorder="1" applyNumberFormat="1">
      <alignment horizontal="center" vertical="top"/>
    </xf>
    <xf numFmtId="180" fontId="5" fillId="3" borderId="1" xfId="0" applyFont="1" applyFill="1" applyBorder="1" applyNumberFormat="1">
      <alignment horizontal="center" vertical="top"/>
    </xf>
    <xf numFmtId="180" fontId="5" fillId="3" borderId="5" xfId="0" applyFont="1" applyFill="1" applyBorder="1" applyNumberFormat="1">
      <alignment horizontal="center" vertical="top"/>
    </xf>
    <xf numFmtId="180" fontId="5" fillId="3" borderId="2" xfId="0" applyFont="1" applyFill="1" applyBorder="1" applyNumberFormat="1">
      <alignment horizontal="center" vertical="top"/>
    </xf>
    <xf numFmtId="180" fontId="5" fillId="3" borderId="7" xfId="0" applyFont="1" applyFill="1" applyBorder="1" applyNumberFormat="1">
      <alignment horizontal="center" vertical="top"/>
    </xf>
    <xf numFmtId="180" fontId="4" fillId="5" borderId="3" xfId="0" applyFont="1" applyFill="1" applyBorder="1" applyNumberFormat="1">
      <alignment horizontal="center" vertical="top"/>
    </xf>
    <xf numFmtId="180" fontId="4" fillId="5" borderId="10" xfId="0" applyFont="1" applyFill="1" applyBorder="1" applyNumberFormat="1">
      <alignment horizontal="center" vertical="top"/>
    </xf>
    <xf numFmtId="180" fontId="4" fillId="5" borderId="4" xfId="0" applyFont="1" applyFill="1" applyBorder="1" applyNumberFormat="1">
      <alignment horizontal="center" vertical="top"/>
    </xf>
    <xf numFmtId="0" fontId="13" fillId="8" borderId="21" xfId="0" applyFont="1" applyFill="1" applyBorder="1">
      <alignment vertical="top" wrapText="1"/>
    </xf>
    <xf numFmtId="180" fontId="5" fillId="5" borderId="6" xfId="0" applyFont="1" applyFill="1" applyBorder="1" applyNumberFormat="1">
      <alignment horizontal="center" vertical="top"/>
    </xf>
    <xf numFmtId="180" fontId="4" fillId="5" borderId="6" xfId="0" applyFont="1" applyFill="1" applyBorder="1" applyNumberFormat="1">
      <alignment horizontal="center" vertical="top"/>
    </xf>
    <xf numFmtId="180" fontId="4" fillId="5" borderId="1" xfId="0" applyFont="1" applyFill="1" applyBorder="1" applyNumberFormat="1">
      <alignment horizontal="center" vertical="top"/>
    </xf>
    <xf numFmtId="180" fontId="4" fillId="5" borderId="5" xfId="0" applyFont="1" applyFill="1" applyBorder="1" applyNumberFormat="1">
      <alignment horizontal="center" vertical="top"/>
    </xf>
    <xf numFmtId="180" fontId="4" fillId="5" borderId="8" xfId="0" applyFont="1" applyFill="1" applyBorder="1" applyNumberFormat="1">
      <alignment horizontal="center" vertical="top"/>
    </xf>
    <xf numFmtId="180" fontId="4" fillId="5" borderId="2" xfId="0" applyFont="1" applyFill="1" applyBorder="1" applyNumberFormat="1">
      <alignment horizontal="center" vertical="top"/>
    </xf>
    <xf numFmtId="180" fontId="4" fillId="5" borderId="7" xfId="0" applyFont="1" applyFill="1" applyBorder="1" applyNumberFormat="1">
      <alignment horizontal="center" vertical="top"/>
    </xf>
    <xf numFmtId="180" fontId="4" fillId="3" borderId="1" xfId="0" applyFont="1" applyFill="1" applyBorder="1" applyNumberFormat="1">
      <alignment horizontal="center" vertical="top"/>
    </xf>
    <xf numFmtId="180" fontId="4" fillId="3" borderId="5" xfId="0" applyFont="1" applyFill="1" applyBorder="1" applyNumberFormat="1">
      <alignment horizontal="center" vertical="top"/>
    </xf>
    <xf numFmtId="180" fontId="4" fillId="3" borderId="8" xfId="0" applyFont="1" applyFill="1" applyBorder="1" applyNumberFormat="1">
      <alignment horizontal="center" vertical="top"/>
    </xf>
    <xf numFmtId="180" fontId="4" fillId="3" borderId="2" xfId="0" applyFont="1" applyFill="1" applyBorder="1" applyNumberFormat="1">
      <alignment horizontal="center" vertical="top"/>
    </xf>
    <xf numFmtId="180" fontId="4" fillId="3" borderId="7" xfId="0" applyFont="1" applyFill="1" applyBorder="1" applyNumberFormat="1">
      <alignment horizontal="center" vertical="top"/>
    </xf>
    <xf numFmtId="2" fontId="11" fillId="3" borderId="6" xfId="0" applyFont="1" applyFill="1" applyBorder="1" applyNumberFormat="1">
      <alignment horizontal="center" vertical="top"/>
    </xf>
    <xf numFmtId="2" fontId="11" fillId="3" borderId="5" xfId="0" applyFont="1" applyFill="1" applyBorder="1" applyNumberFormat="1">
      <alignment horizontal="center" vertical="top"/>
    </xf>
    <xf numFmtId="2" fontId="11" fillId="3" borderId="8" xfId="0" applyFont="1" applyFill="1" applyBorder="1" applyNumberFormat="1">
      <alignment horizontal="center" vertical="top"/>
    </xf>
    <xf numFmtId="2" fontId="11" fillId="3" borderId="7" xfId="0" applyFont="1" applyFill="1" applyBorder="1" applyNumberFormat="1">
      <alignment horizontal="center" vertical="top"/>
    </xf>
  </cellXfs>
  <cellStyles count="3">
    <cellStyle name="Normal" xfId="0" builtinId="0"/>
    <cellStyle name="Обычный 2" xfId="1"/>
    <cellStyle name="Обычный 3" xfId="1"/>
  </cellStyles>
  <dxfs count="33"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Тема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F90A655-548E-8FBD-DA5E-94A7CD7470A5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673838E-B2E3-CA33-A192-A68710F34259}" mc:Ignorable="x14ac xr xr2 xr3">
  <dimension ref="A1:L70"/>
  <sheetViews>
    <sheetView topLeftCell="A1" workbookViewId="0" tabSelected="1">
      <pane ySplit="3" topLeftCell="A4" activePane="bottomLeft" state="frozen"/>
    </sheetView>
  </sheetViews>
  <sheetFormatPr customHeight="1" defaultRowHeight="11.25"/>
  <cols>
    <col min="1" max="1" style="17" width="41.66015625" customWidth="1"/>
    <col min="2" max="2" style="18" width="31.16015625" customWidth="1"/>
    <col min="3" max="11" style="19" width="12.33203125" customWidth="1"/>
    <col min="12" max="12" style="19" width="25.66015625" customWidth="1"/>
  </cols>
  <sheetData>
    <row customHeight="1" ht="11.25">
      <c r="A1" s="133" t="s">
        <v>2</v>
      </c>
      <c r="B1" s="136" t="s">
        <v>3</v>
      </c>
      <c r="C1" s="48" t="s">
        <v>4</v>
      </c>
      <c r="D1" s="49" t="s">
        <v>4</v>
      </c>
      <c r="E1" s="50" t="s">
        <v>5</v>
      </c>
      <c r="F1" s="138" t="s">
        <v>6</v>
      </c>
      <c r="G1" s="139"/>
      <c r="H1" s="139"/>
      <c r="I1" s="139"/>
      <c r="J1" s="139"/>
      <c r="K1" s="140"/>
      <c r="L1" s="141" t="s">
        <v>7</v>
      </c>
    </row>
    <row customHeight="1" ht="11.25">
      <c r="A2" s="134"/>
      <c r="B2" s="137"/>
      <c r="C2" s="134">
        <v>2022</v>
      </c>
      <c r="D2" s="144">
        <v>2023</v>
      </c>
      <c r="E2" s="146">
        <v>2024</v>
      </c>
      <c r="F2" s="148">
        <v>2025</v>
      </c>
      <c r="G2" s="149"/>
      <c r="H2" s="148">
        <v>2026</v>
      </c>
      <c r="I2" s="149"/>
      <c r="J2" s="148">
        <v>2027</v>
      </c>
      <c r="K2" s="149"/>
      <c r="L2" s="142"/>
    </row>
    <row customHeight="1" ht="11.25">
      <c r="A3" s="135"/>
      <c r="B3" s="69"/>
      <c r="C3" s="135"/>
      <c r="D3" s="145"/>
      <c r="E3" s="147"/>
      <c r="F3" s="51" t="s">
        <v>8</v>
      </c>
      <c r="G3" s="52" t="s">
        <v>9</v>
      </c>
      <c r="H3" s="51" t="s">
        <v>8</v>
      </c>
      <c r="I3" s="52" t="s">
        <v>9</v>
      </c>
      <c r="J3" s="51" t="s">
        <v>8</v>
      </c>
      <c r="K3" s="52" t="s">
        <v>9</v>
      </c>
      <c r="L3" s="143"/>
    </row>
    <row customHeight="1" ht="15">
      <c r="A4" s="61" t="s">
        <v>10</v>
      </c>
      <c r="B4" s="63"/>
      <c r="C4" s="70"/>
      <c r="D4" s="62"/>
      <c r="E4" s="63"/>
      <c r="F4" s="70"/>
      <c r="G4" s="63"/>
      <c r="H4" s="70"/>
      <c r="I4" s="63"/>
      <c r="J4" s="56"/>
      <c r="K4" s="6"/>
      <c r="L4" s="150"/>
    </row>
    <row customHeight="1" ht="45">
      <c r="A5" s="38" t="s">
        <v>11</v>
      </c>
      <c r="B5" s="67" t="s">
        <v>12</v>
      </c>
      <c r="C5" s="151">
        <f t="shared" si="0" ref="C5:K5">C11+C28+C33+C38</f>
        <v>2186379.6</v>
      </c>
      <c r="D5" s="152">
        <f t="shared" si="0"/>
        <v>1668318.69871191</v>
      </c>
      <c r="E5" s="153">
        <f t="shared" si="0"/>
        <v>1936244.54071269</v>
      </c>
      <c r="F5" s="151">
        <f t="shared" si="0"/>
        <v>2061112.8387526</v>
      </c>
      <c r="G5" s="153">
        <f t="shared" si="0"/>
        <v>2064584.09379614</v>
      </c>
      <c r="H5" s="151">
        <f t="shared" si="0"/>
        <v>2194972.79294645</v>
      </c>
      <c r="I5" s="153">
        <f t="shared" si="0"/>
        <v>2203771.42133743</v>
      </c>
      <c r="J5" s="154">
        <f t="shared" si="0"/>
        <v>2330487.80845039</v>
      </c>
      <c r="K5" s="152">
        <f t="shared" si="0"/>
        <v>2343792.43424361</v>
      </c>
      <c r="L5" s="155"/>
    </row>
    <row customHeight="1" ht="29.25">
      <c r="A6" s="53" t="s">
        <v>13</v>
      </c>
      <c r="B6" s="54" t="s">
        <v>12</v>
      </c>
      <c r="C6" s="156">
        <f t="shared" si="1" ref="C6:D6">SUM(C12+C29+C34+C39)</f>
        <v>788358</v>
      </c>
      <c r="D6" s="20">
        <f t="shared" si="1"/>
        <v>195876</v>
      </c>
      <c r="E6" s="73" t="s">
        <v>14</v>
      </c>
      <c r="F6" s="78" t="s">
        <v>14</v>
      </c>
      <c r="G6" s="73" t="s">
        <v>14</v>
      </c>
      <c r="H6" s="78" t="s">
        <v>14</v>
      </c>
      <c r="I6" s="73" t="s">
        <v>14</v>
      </c>
      <c r="J6" s="60" t="s">
        <v>14</v>
      </c>
      <c r="K6" s="12" t="s">
        <v>14</v>
      </c>
      <c r="L6" s="155"/>
    </row>
    <row customHeight="1" ht="18">
      <c r="A7" s="38" t="s">
        <v>15</v>
      </c>
      <c r="B7" s="68" t="s">
        <v>16</v>
      </c>
      <c r="C7" s="157">
        <v>63.04</v>
      </c>
      <c r="D7" s="10">
        <f t="shared" si="2" ref="D7:F40">IF(ISERROR((D5/C5*100)),0,(D5/C5*100))</f>
        <v>76.3050798091928</v>
      </c>
      <c r="E7" s="74">
        <f t="shared" si="2"/>
        <v>116.059631904123</v>
      </c>
      <c r="F7" s="79">
        <f t="shared" si="2"/>
        <v>106.448994195431</v>
      </c>
      <c r="G7" s="74">
        <f t="shared" si="3" ref="G7:K40">IF(ISERROR((G5/E5*100)),0,(G5/E5*100))</f>
        <v>106.62827191426</v>
      </c>
      <c r="H7" s="79">
        <f t="shared" si="3"/>
        <v>106.494547589877</v>
      </c>
      <c r="I7" s="74">
        <f t="shared" si="3"/>
        <v>106.741664239279</v>
      </c>
      <c r="J7" s="58">
        <f t="shared" si="3"/>
        <v>106.173881331897</v>
      </c>
      <c r="K7" s="10">
        <f t="shared" si="3"/>
        <v>106.35369946041</v>
      </c>
      <c r="L7" s="155"/>
    </row>
    <row customHeight="1" ht="11.25">
      <c r="A8" s="38" t="s">
        <v>17</v>
      </c>
      <c r="B8" s="68" t="s">
        <v>18</v>
      </c>
      <c r="C8" s="157">
        <v>108.53</v>
      </c>
      <c r="D8" s="10">
        <f t="shared" si="4" ref="D8:F8">IF(ISERROR((C11*D14+C28*D31+C33*D36+C38*D41)/C5),0,((C11*D14+C28*D31+C33*D36+C38*D41)/C5))</f>
        <v>103.914132147958</v>
      </c>
      <c r="E8" s="74">
        <f t="shared" si="4"/>
        <v>107.029497523797</v>
      </c>
      <c r="F8" s="79">
        <f t="shared" si="4"/>
        <v>103.792430232499</v>
      </c>
      <c r="G8" s="74">
        <f t="shared" si="5" ref="G8:K8">IF(ISERROR((E11*G14+E28*G31+E33*G36+E38*G41)/E5),0,((E11*G14+E28*G31+E33*G36+E38*G41)/E5))</f>
        <v>103.652451181107</v>
      </c>
      <c r="H8" s="79">
        <f t="shared" si="5"/>
        <v>103.60283978229</v>
      </c>
      <c r="I8" s="74">
        <f t="shared" si="5"/>
        <v>103.523449641721</v>
      </c>
      <c r="J8" s="58">
        <f t="shared" si="5"/>
        <v>103.343075963829</v>
      </c>
      <c r="K8" s="10">
        <f t="shared" si="5"/>
        <v>103.268480380007</v>
      </c>
      <c r="L8" s="155"/>
    </row>
    <row customHeight="1" ht="18">
      <c r="A9" s="38" t="s">
        <v>19</v>
      </c>
      <c r="B9" s="68" t="s">
        <v>20</v>
      </c>
      <c r="C9" s="157">
        <v>58.89</v>
      </c>
      <c r="D9" s="11">
        <f t="shared" si="6" ref="D9:F9">IF(ISERROR((C11*D15+C28*D32+C33*D37+C38*D42)/C5),0,((C11*D15+C28*D32+C33*D37+C38*D42)/C5))</f>
        <v>73.8058531152722</v>
      </c>
      <c r="E9" s="75">
        <f t="shared" si="6"/>
        <v>108.372073976547</v>
      </c>
      <c r="F9" s="80">
        <f t="shared" si="6"/>
        <v>102.544678129276</v>
      </c>
      <c r="G9" s="75">
        <f t="shared" si="7" ref="G9:K9">IF(ISERROR((E11*G15+E28*G32+E33*G37+E38*G42)/E5),0,((E11*G15+E28*G32+E33*G37+E38*G42)/E5))</f>
        <v>102.855592968896</v>
      </c>
      <c r="H9" s="80">
        <f t="shared" si="7"/>
        <v>102.791052354989</v>
      </c>
      <c r="I9" s="75">
        <f t="shared" si="7"/>
        <v>103.108191476887</v>
      </c>
      <c r="J9" s="59">
        <f t="shared" si="7"/>
        <v>102.73932386658</v>
      </c>
      <c r="K9" s="11">
        <f t="shared" si="7"/>
        <v>102.987210862231</v>
      </c>
      <c r="L9" s="155"/>
    </row>
    <row customHeight="1" ht="13.5">
      <c r="A10" s="65" t="s">
        <v>21</v>
      </c>
      <c r="B10" s="69"/>
      <c r="C10" s="76"/>
      <c r="D10" s="77"/>
      <c r="E10" s="66"/>
      <c r="F10" s="76"/>
      <c r="G10" s="66"/>
      <c r="H10" s="76"/>
      <c r="I10" s="66"/>
      <c r="J10" s="103"/>
      <c r="K10" s="104"/>
      <c r="L10" s="155"/>
    </row>
    <row customHeight="1" ht="36">
      <c r="A11" s="81" t="s">
        <v>22</v>
      </c>
      <c r="B11" s="82" t="s">
        <v>12</v>
      </c>
      <c r="C11" s="158">
        <f t="shared" si="8" ref="C11:K11">SUM(C16+C20+C24)</f>
        <v>20963</v>
      </c>
      <c r="D11" s="159">
        <f t="shared" si="8"/>
        <v>26913</v>
      </c>
      <c r="E11" s="160">
        <f t="shared" si="8"/>
        <v>23102</v>
      </c>
      <c r="F11" s="158">
        <f t="shared" si="8"/>
        <v>25372.995906</v>
      </c>
      <c r="G11" s="160">
        <f t="shared" si="8"/>
        <v>25397.229904</v>
      </c>
      <c r="H11" s="158">
        <f t="shared" si="8"/>
        <v>27101.4551331085</v>
      </c>
      <c r="I11" s="160">
        <f t="shared" si="8"/>
        <v>27153.5753380111</v>
      </c>
      <c r="J11" s="158">
        <f t="shared" si="8"/>
        <v>28556.8574766667</v>
      </c>
      <c r="K11" s="160">
        <f t="shared" si="8"/>
        <v>28639.6362091098</v>
      </c>
      <c r="L11" s="161"/>
    </row>
    <row customHeight="1" ht="29.25">
      <c r="A12" s="53" t="s">
        <v>13</v>
      </c>
      <c r="B12" s="54" t="s">
        <v>12</v>
      </c>
      <c r="C12" s="156">
        <v>0</v>
      </c>
      <c r="D12" s="20">
        <v>0</v>
      </c>
      <c r="E12" s="73" t="s">
        <v>14</v>
      </c>
      <c r="F12" s="78" t="s">
        <v>14</v>
      </c>
      <c r="G12" s="73" t="s">
        <v>14</v>
      </c>
      <c r="H12" s="78" t="s">
        <v>14</v>
      </c>
      <c r="I12" s="73" t="s">
        <v>14</v>
      </c>
      <c r="J12" s="78" t="s">
        <v>14</v>
      </c>
      <c r="K12" s="73" t="s">
        <v>14</v>
      </c>
      <c r="L12" s="161"/>
    </row>
    <row customHeight="1" ht="18">
      <c r="A13" s="42" t="s">
        <v>23</v>
      </c>
      <c r="B13" s="83" t="s">
        <v>16</v>
      </c>
      <c r="C13" s="162">
        <v>78.61</v>
      </c>
      <c r="D13" s="9">
        <f t="shared" si="2"/>
        <v>128.383342078901</v>
      </c>
      <c r="E13" s="94">
        <f t="shared" si="2"/>
        <v>85.8395570913685</v>
      </c>
      <c r="F13" s="98">
        <f t="shared" si="2"/>
        <v>109.8303</v>
      </c>
      <c r="G13" s="94">
        <f t="shared" si="3"/>
        <v>109.9352</v>
      </c>
      <c r="H13" s="98">
        <f t="shared" si="3"/>
        <v>106.8122</v>
      </c>
      <c r="I13" s="94">
        <f t="shared" si="3"/>
        <v>106.9155</v>
      </c>
      <c r="J13" s="98">
        <f t="shared" si="3"/>
        <v>105.3702</v>
      </c>
      <c r="K13" s="94">
        <f t="shared" si="3"/>
        <v>105.4728</v>
      </c>
      <c r="L13" s="161"/>
    </row>
    <row customHeight="1" ht="18">
      <c r="A14" s="42" t="s">
        <v>17</v>
      </c>
      <c r="B14" s="83" t="s">
        <v>24</v>
      </c>
      <c r="C14" s="162">
        <v>106</v>
      </c>
      <c r="D14" s="9">
        <f t="shared" si="9" ref="D14:F14">IF(ISERROR((C16*D18+C20*D22+C24*D26)/C11),0,((C16*D18+C20*D22+C24*D26)/C11))</f>
        <v>105</v>
      </c>
      <c r="E14" s="94">
        <f t="shared" si="9"/>
        <v>106.9</v>
      </c>
      <c r="F14" s="98">
        <f t="shared" si="9"/>
        <v>104.9</v>
      </c>
      <c r="G14" s="94">
        <f t="shared" si="10" ref="G14:K14">IF(ISERROR((E16*G18+E20*G22+E24*G26)/E11),0,((E16*G18+E20*G22+E24*G26)/E11))</f>
        <v>104.8</v>
      </c>
      <c r="H14" s="98">
        <f t="shared" si="10"/>
        <v>103.4</v>
      </c>
      <c r="I14" s="94">
        <f t="shared" si="10"/>
        <v>103.3</v>
      </c>
      <c r="J14" s="98">
        <f t="shared" si="10"/>
        <v>102.7</v>
      </c>
      <c r="K14" s="94">
        <f t="shared" si="10"/>
        <v>102.6</v>
      </c>
      <c r="L14" s="161"/>
    </row>
    <row customHeight="1" ht="18">
      <c r="A15" s="43" t="s">
        <v>19</v>
      </c>
      <c r="B15" s="84" t="s">
        <v>25</v>
      </c>
      <c r="C15" s="163">
        <v>74.16</v>
      </c>
      <c r="D15" s="31">
        <f t="shared" si="11" ref="D15:F15">IF(ISERROR((C16*D19+C20*D23+C24*D27)/C11),0,((C16*D19+C20*D23+C24*D27)/C11))</f>
        <v>122.269849598953</v>
      </c>
      <c r="E15" s="96">
        <f t="shared" si="11"/>
        <v>80.2989308618976</v>
      </c>
      <c r="F15" s="99">
        <f t="shared" si="11"/>
        <v>104.7</v>
      </c>
      <c r="G15" s="100">
        <f t="shared" si="12" ref="G15:K15">IF(ISERROR((E16*G19+E20*G23+E24*G27)/E11),0,((E16*G19+E20*G23+E24*G27)/E11))</f>
        <v>104.9</v>
      </c>
      <c r="H15" s="99">
        <f t="shared" si="12"/>
        <v>103.3</v>
      </c>
      <c r="I15" s="100">
        <f t="shared" si="12"/>
        <v>103.5</v>
      </c>
      <c r="J15" s="99">
        <f t="shared" si="12"/>
        <v>102.6</v>
      </c>
      <c r="K15" s="100">
        <f t="shared" si="12"/>
        <v>102.8</v>
      </c>
      <c r="L15" s="161"/>
    </row>
    <row customHeight="1" ht="39">
      <c r="A16" s="32" t="s">
        <v>26</v>
      </c>
      <c r="B16" s="85" t="s">
        <v>12</v>
      </c>
      <c r="C16" s="164">
        <v>0</v>
      </c>
      <c r="D16" s="33">
        <f t="shared" si="13" ref="D16:F24">IF(ISERROR(D19*C16*D18/10000),0,(D19*C16*D18/10000))</f>
        <v>0</v>
      </c>
      <c r="E16" s="22">
        <f t="shared" si="13"/>
        <v>0</v>
      </c>
      <c r="F16" s="21">
        <f t="shared" si="13"/>
        <v>0</v>
      </c>
      <c r="G16" s="22">
        <f t="shared" si="14" ref="G16:K24">IF(ISERROR(G19*E16*G18/10000),0,(G19*E16*G18/10000))</f>
        <v>0</v>
      </c>
      <c r="H16" s="21">
        <f t="shared" si="14"/>
        <v>0</v>
      </c>
      <c r="I16" s="22">
        <f t="shared" si="14"/>
        <v>0</v>
      </c>
      <c r="J16" s="21">
        <f t="shared" si="14"/>
        <v>0</v>
      </c>
      <c r="K16" s="22">
        <f t="shared" si="14"/>
        <v>0</v>
      </c>
      <c r="L16" s="161"/>
    </row>
    <row customHeight="1" ht="19.5">
      <c r="A17" s="34" t="s">
        <v>23</v>
      </c>
      <c r="B17" s="86" t="s">
        <v>16</v>
      </c>
      <c r="C17" s="157">
        <v>0</v>
      </c>
      <c r="D17" s="23">
        <f t="shared" si="15" ref="D17:F25">IF(ISERROR((D16/C16*100)),0,(D16/C16*100))</f>
        <v>0</v>
      </c>
      <c r="E17" s="24">
        <f t="shared" si="15"/>
        <v>0</v>
      </c>
      <c r="F17" s="25">
        <f t="shared" si="15"/>
        <v>0</v>
      </c>
      <c r="G17" s="24">
        <f t="shared" si="16" ref="G17:K25">IF(ISERROR((G16/E16*100)),0,(G16/E16*100))</f>
        <v>0</v>
      </c>
      <c r="H17" s="25">
        <f t="shared" si="16"/>
        <v>0</v>
      </c>
      <c r="I17" s="24">
        <f t="shared" si="16"/>
        <v>0</v>
      </c>
      <c r="J17" s="25">
        <f t="shared" si="16"/>
        <v>0</v>
      </c>
      <c r="K17" s="24">
        <f t="shared" si="16"/>
        <v>0</v>
      </c>
      <c r="L17" s="102"/>
    </row>
    <row customHeight="1" ht="11.25">
      <c r="A18" s="34" t="s">
        <v>17</v>
      </c>
      <c r="B18" s="86" t="s">
        <v>24</v>
      </c>
      <c r="C18" s="157">
        <v>0</v>
      </c>
      <c r="D18" s="157">
        <v>0</v>
      </c>
      <c r="E18" s="157">
        <v>0</v>
      </c>
      <c r="F18" s="157">
        <v>0</v>
      </c>
      <c r="G18" s="157">
        <v>0</v>
      </c>
      <c r="H18" s="157">
        <v>0</v>
      </c>
      <c r="I18" s="157">
        <v>0</v>
      </c>
      <c r="J18" s="157">
        <v>0</v>
      </c>
      <c r="K18" s="157">
        <v>0</v>
      </c>
      <c r="L18" s="102"/>
    </row>
    <row customHeight="1" ht="19.5">
      <c r="A19" s="35" t="s">
        <v>19</v>
      </c>
      <c r="B19" s="87" t="s">
        <v>25</v>
      </c>
      <c r="C19" s="165">
        <v>0</v>
      </c>
      <c r="D19" s="165">
        <v>0</v>
      </c>
      <c r="E19" s="165">
        <v>0</v>
      </c>
      <c r="F19" s="165">
        <v>0</v>
      </c>
      <c r="G19" s="165">
        <v>0</v>
      </c>
      <c r="H19" s="165">
        <v>0</v>
      </c>
      <c r="I19" s="165">
        <v>0</v>
      </c>
      <c r="J19" s="165">
        <v>0</v>
      </c>
      <c r="K19" s="165">
        <v>0</v>
      </c>
      <c r="L19" s="102"/>
    </row>
    <row customHeight="1" ht="39">
      <c r="A20" s="32" t="s">
        <v>27</v>
      </c>
      <c r="B20" s="85" t="s">
        <v>12</v>
      </c>
      <c r="C20" s="164">
        <v>20963</v>
      </c>
      <c r="D20" s="33">
        <f t="shared" si="13"/>
        <v>26913</v>
      </c>
      <c r="E20" s="22">
        <f t="shared" si="13"/>
        <v>23102</v>
      </c>
      <c r="F20" s="21">
        <f t="shared" si="13"/>
        <v>25372.995906</v>
      </c>
      <c r="G20" s="22">
        <f t="shared" si="14"/>
        <v>25397.229904</v>
      </c>
      <c r="H20" s="21">
        <f t="shared" si="14"/>
        <v>27101.4551331085</v>
      </c>
      <c r="I20" s="22">
        <f t="shared" si="14"/>
        <v>27153.5753380111</v>
      </c>
      <c r="J20" s="21">
        <f t="shared" si="14"/>
        <v>28556.8574766667</v>
      </c>
      <c r="K20" s="22">
        <f t="shared" si="14"/>
        <v>28639.6362091098</v>
      </c>
      <c r="L20" s="102"/>
    </row>
    <row customHeight="1" ht="19.5">
      <c r="A21" s="34" t="s">
        <v>23</v>
      </c>
      <c r="B21" s="86" t="s">
        <v>16</v>
      </c>
      <c r="C21" s="157">
        <v>78.61</v>
      </c>
      <c r="D21" s="23">
        <f t="shared" si="15"/>
        <v>128.383342078901</v>
      </c>
      <c r="E21" s="24">
        <f t="shared" si="15"/>
        <v>85.8395570913685</v>
      </c>
      <c r="F21" s="25">
        <f t="shared" si="15"/>
        <v>109.8303</v>
      </c>
      <c r="G21" s="24">
        <f t="shared" si="16"/>
        <v>109.9352</v>
      </c>
      <c r="H21" s="25">
        <f t="shared" si="16"/>
        <v>106.8122</v>
      </c>
      <c r="I21" s="24">
        <f t="shared" si="16"/>
        <v>106.9155</v>
      </c>
      <c r="J21" s="25">
        <f t="shared" si="16"/>
        <v>105.3702</v>
      </c>
      <c r="K21" s="24">
        <f t="shared" si="16"/>
        <v>105.4728</v>
      </c>
      <c r="L21" s="102"/>
    </row>
    <row customHeight="1" ht="11.25">
      <c r="A22" s="34" t="s">
        <v>17</v>
      </c>
      <c r="B22" s="86" t="s">
        <v>24</v>
      </c>
      <c r="C22" s="157">
        <v>106</v>
      </c>
      <c r="D22" s="166">
        <v>105</v>
      </c>
      <c r="E22" s="167">
        <v>106.9</v>
      </c>
      <c r="F22" s="157">
        <v>104.9</v>
      </c>
      <c r="G22" s="167">
        <v>104.8</v>
      </c>
      <c r="H22" s="157">
        <v>103.4</v>
      </c>
      <c r="I22" s="167">
        <v>103.3</v>
      </c>
      <c r="J22" s="157">
        <v>102.7</v>
      </c>
      <c r="K22" s="167">
        <v>102.6</v>
      </c>
      <c r="L22" s="102"/>
    </row>
    <row customHeight="1" ht="19.5">
      <c r="A23" s="35" t="s">
        <v>19</v>
      </c>
      <c r="B23" s="87" t="s">
        <v>25</v>
      </c>
      <c r="C23" s="165">
        <v>74.16</v>
      </c>
      <c r="D23" s="168">
        <v>122.26984959895326</v>
      </c>
      <c r="E23" s="169">
        <v>80.29893086189755</v>
      </c>
      <c r="F23" s="165">
        <v>104.7</v>
      </c>
      <c r="G23" s="169">
        <v>104.9</v>
      </c>
      <c r="H23" s="165">
        <v>103.3</v>
      </c>
      <c r="I23" s="169">
        <v>103.5</v>
      </c>
      <c r="J23" s="165">
        <v>102.6</v>
      </c>
      <c r="K23" s="169">
        <v>102.8</v>
      </c>
      <c r="L23" s="102"/>
    </row>
    <row customHeight="1" ht="39">
      <c r="A24" s="44" t="s">
        <v>28</v>
      </c>
      <c r="B24" s="88" t="s">
        <v>12</v>
      </c>
      <c r="C24" s="164">
        <v>0</v>
      </c>
      <c r="D24" s="33">
        <f t="shared" si="13"/>
        <v>0</v>
      </c>
      <c r="E24" s="22">
        <f t="shared" si="13"/>
        <v>0</v>
      </c>
      <c r="F24" s="21">
        <f t="shared" si="13"/>
        <v>0</v>
      </c>
      <c r="G24" s="22">
        <f t="shared" si="14"/>
        <v>0</v>
      </c>
      <c r="H24" s="21">
        <f t="shared" si="14"/>
        <v>0</v>
      </c>
      <c r="I24" s="22">
        <f t="shared" si="14"/>
        <v>0</v>
      </c>
      <c r="J24" s="21">
        <f t="shared" si="14"/>
        <v>0</v>
      </c>
      <c r="K24" s="22">
        <f t="shared" si="14"/>
        <v>0</v>
      </c>
      <c r="L24" s="102"/>
    </row>
    <row customHeight="1" ht="19.5">
      <c r="A25" s="34" t="s">
        <v>23</v>
      </c>
      <c r="B25" s="86" t="s">
        <v>16</v>
      </c>
      <c r="C25" s="157">
        <v>0</v>
      </c>
      <c r="D25" s="23">
        <f t="shared" si="15"/>
        <v>0</v>
      </c>
      <c r="E25" s="24">
        <f t="shared" si="15"/>
        <v>0</v>
      </c>
      <c r="F25" s="25">
        <f t="shared" si="15"/>
        <v>0</v>
      </c>
      <c r="G25" s="24">
        <f t="shared" si="16"/>
        <v>0</v>
      </c>
      <c r="H25" s="25">
        <f t="shared" si="16"/>
        <v>0</v>
      </c>
      <c r="I25" s="24">
        <f t="shared" si="16"/>
        <v>0</v>
      </c>
      <c r="J25" s="25">
        <f t="shared" si="16"/>
        <v>0</v>
      </c>
      <c r="K25" s="24">
        <f t="shared" si="16"/>
        <v>0</v>
      </c>
      <c r="L25" s="102"/>
    </row>
    <row customHeight="1" ht="11.25">
      <c r="A26" s="34" t="s">
        <v>17</v>
      </c>
      <c r="B26" s="86" t="s">
        <v>24</v>
      </c>
      <c r="C26" s="157">
        <v>0</v>
      </c>
      <c r="D26" s="157">
        <v>0</v>
      </c>
      <c r="E26" s="157">
        <v>0</v>
      </c>
      <c r="F26" s="157">
        <v>0</v>
      </c>
      <c r="G26" s="157">
        <v>0</v>
      </c>
      <c r="H26" s="157">
        <v>0</v>
      </c>
      <c r="I26" s="157">
        <v>0</v>
      </c>
      <c r="J26" s="157">
        <v>0</v>
      </c>
      <c r="K26" s="157">
        <v>0</v>
      </c>
      <c r="L26" s="102"/>
    </row>
    <row customHeight="1" ht="19.5">
      <c r="A27" s="35" t="s">
        <v>19</v>
      </c>
      <c r="B27" s="87" t="s">
        <v>25</v>
      </c>
      <c r="C27" s="165">
        <v>0</v>
      </c>
      <c r="D27" s="165">
        <v>0</v>
      </c>
      <c r="E27" s="165">
        <v>0</v>
      </c>
      <c r="F27" s="165">
        <v>0</v>
      </c>
      <c r="G27" s="165">
        <v>0</v>
      </c>
      <c r="H27" s="165">
        <v>0</v>
      </c>
      <c r="I27" s="165">
        <v>0</v>
      </c>
      <c r="J27" s="165">
        <v>0</v>
      </c>
      <c r="K27" s="165">
        <v>0</v>
      </c>
      <c r="L27" s="102"/>
    </row>
    <row customHeight="1" ht="54">
      <c r="A28" s="81" t="s">
        <v>29</v>
      </c>
      <c r="B28" s="82" t="s">
        <v>12</v>
      </c>
      <c r="C28" s="170">
        <v>1905837.4</v>
      </c>
      <c r="D28" s="171">
        <v>1356478.39871191</v>
      </c>
      <c r="E28" s="172">
        <v>1609583.01371269</v>
      </c>
      <c r="F28" s="170">
        <v>1703978.9229444</v>
      </c>
      <c r="G28" s="172">
        <v>1706682.36139809</v>
      </c>
      <c r="H28" s="170">
        <v>1814885.99225534</v>
      </c>
      <c r="I28" s="172">
        <v>1822048.62816629</v>
      </c>
      <c r="J28" s="170">
        <v>1926342.39342638</v>
      </c>
      <c r="K28" s="172">
        <v>1937405.08377782</v>
      </c>
      <c r="L28" s="173" t="s">
        <v>30</v>
      </c>
    </row>
    <row customHeight="1" ht="29.25">
      <c r="A29" s="40" t="s">
        <v>13</v>
      </c>
      <c r="B29" s="105" t="s">
        <v>12</v>
      </c>
      <c r="C29" s="174">
        <v>655097</v>
      </c>
      <c r="D29" s="55">
        <v>39437</v>
      </c>
      <c r="E29" s="73" t="s">
        <v>14</v>
      </c>
      <c r="F29" s="78" t="s">
        <v>14</v>
      </c>
      <c r="G29" s="73" t="s">
        <v>14</v>
      </c>
      <c r="H29" s="78" t="s">
        <v>14</v>
      </c>
      <c r="I29" s="73" t="s">
        <v>14</v>
      </c>
      <c r="J29" s="78" t="s">
        <v>14</v>
      </c>
      <c r="K29" s="73" t="s">
        <v>14</v>
      </c>
      <c r="L29" s="118"/>
    </row>
    <row customHeight="1" ht="18">
      <c r="A30" s="42" t="s">
        <v>23</v>
      </c>
      <c r="B30" s="83" t="s">
        <v>16</v>
      </c>
      <c r="C30" s="175">
        <v>59.71</v>
      </c>
      <c r="D30" s="176">
        <v>71.1749280768606</v>
      </c>
      <c r="E30" s="177">
        <v>118.658949176126</v>
      </c>
      <c r="F30" s="175">
        <v>105.864618875045</v>
      </c>
      <c r="G30" s="177">
        <v>106.032577807927</v>
      </c>
      <c r="H30" s="175">
        <v>106.508711335425</v>
      </c>
      <c r="I30" s="177">
        <v>106.759680030541</v>
      </c>
      <c r="J30" s="175">
        <v>106.141234305993</v>
      </c>
      <c r="K30" s="177">
        <v>106.331140334472</v>
      </c>
      <c r="L30" s="161"/>
    </row>
    <row customHeight="1" ht="11.25">
      <c r="A31" s="42" t="s">
        <v>17</v>
      </c>
      <c r="B31" s="83" t="s">
        <v>24</v>
      </c>
      <c r="C31" s="175">
        <v>108.81</v>
      </c>
      <c r="D31" s="176">
        <v>102.973103161896</v>
      </c>
      <c r="E31" s="177">
        <v>107.663276231579</v>
      </c>
      <c r="F31" s="175">
        <v>103.340861015988</v>
      </c>
      <c r="G31" s="177">
        <v>103.192768299216</v>
      </c>
      <c r="H31" s="175">
        <v>103.551128310377</v>
      </c>
      <c r="I31" s="177">
        <v>103.481466346123</v>
      </c>
      <c r="J31" s="175">
        <v>103.238944562789</v>
      </c>
      <c r="K31" s="177">
        <v>103.169582609528</v>
      </c>
      <c r="L31" s="161"/>
    </row>
    <row customHeight="1" ht="18">
      <c r="A32" s="106" t="s">
        <v>19</v>
      </c>
      <c r="B32" s="107" t="s">
        <v>25</v>
      </c>
      <c r="C32" s="178">
        <v>55.65</v>
      </c>
      <c r="D32" s="179">
        <v>69.8231577200233</v>
      </c>
      <c r="E32" s="180">
        <v>110.176167404257</v>
      </c>
      <c r="F32" s="178">
        <v>102.426146542683</v>
      </c>
      <c r="G32" s="180">
        <v>102.7354466027</v>
      </c>
      <c r="H32" s="178">
        <v>102.855685552616</v>
      </c>
      <c r="I32" s="180">
        <v>103.167087470733</v>
      </c>
      <c r="J32" s="178">
        <v>102.810838813535</v>
      </c>
      <c r="K32" s="180">
        <v>103.063485653183</v>
      </c>
      <c r="L32" s="161"/>
    </row>
    <row customHeight="1" ht="45">
      <c r="A33" s="81" t="s">
        <v>31</v>
      </c>
      <c r="B33" s="82" t="s">
        <v>12</v>
      </c>
      <c r="C33" s="164">
        <v>187708.2</v>
      </c>
      <c r="D33" s="159">
        <f t="shared" si="17" ref="D33:F38">IF(ISERROR(D37*C33*D36/10000),0,(D37*C33*D36/10000))</f>
        <v>206037.6</v>
      </c>
      <c r="E33" s="160">
        <f t="shared" si="17"/>
        <v>218811.727</v>
      </c>
      <c r="F33" s="158">
        <f t="shared" si="17"/>
        <v>238921.399958208</v>
      </c>
      <c r="G33" s="160">
        <f t="shared" si="18" ref="G33:K38">IF(ISERROR(G37*E33*G36/10000),0,(G37*E33*G36/10000))</f>
        <v>239387.687748445</v>
      </c>
      <c r="H33" s="158">
        <f t="shared" si="18"/>
        <v>254696.424311849</v>
      </c>
      <c r="I33" s="160">
        <f t="shared" si="18"/>
        <v>255692.383160991</v>
      </c>
      <c r="J33" s="158">
        <f t="shared" si="18"/>
        <v>272039.213236092</v>
      </c>
      <c r="K33" s="160">
        <f t="shared" si="18"/>
        <v>273370.954532742</v>
      </c>
      <c r="L33" s="161"/>
    </row>
    <row customHeight="1" ht="29.25">
      <c r="A34" s="53" t="s">
        <v>13</v>
      </c>
      <c r="B34" s="54" t="s">
        <v>12</v>
      </c>
      <c r="C34" s="156">
        <v>89421</v>
      </c>
      <c r="D34" s="20">
        <v>108046</v>
      </c>
      <c r="E34" s="119" t="s">
        <v>14</v>
      </c>
      <c r="F34" s="123" t="s">
        <v>14</v>
      </c>
      <c r="G34" s="119" t="s">
        <v>14</v>
      </c>
      <c r="H34" s="123" t="s">
        <v>14</v>
      </c>
      <c r="I34" s="119" t="s">
        <v>14</v>
      </c>
      <c r="J34" s="123" t="s">
        <v>14</v>
      </c>
      <c r="K34" s="119" t="s">
        <v>14</v>
      </c>
      <c r="L34" s="161"/>
    </row>
    <row customHeight="1" ht="18">
      <c r="A35" s="42" t="s">
        <v>23</v>
      </c>
      <c r="B35" s="83" t="s">
        <v>16</v>
      </c>
      <c r="C35" s="162">
        <v>105.42</v>
      </c>
      <c r="D35" s="9">
        <f t="shared" si="2"/>
        <v>109.764837124857</v>
      </c>
      <c r="E35" s="94">
        <f t="shared" si="2"/>
        <v>106.199900891876</v>
      </c>
      <c r="F35" s="98">
        <f t="shared" si="2"/>
        <v>109.1904</v>
      </c>
      <c r="G35" s="94">
        <f t="shared" si="3"/>
        <v>109.4035</v>
      </c>
      <c r="H35" s="98">
        <f t="shared" si="3"/>
        <v>106.6026</v>
      </c>
      <c r="I35" s="94">
        <f t="shared" si="3"/>
        <v>106.811</v>
      </c>
      <c r="J35" s="98">
        <f t="shared" si="3"/>
        <v>106.8092</v>
      </c>
      <c r="K35" s="94">
        <f t="shared" si="3"/>
        <v>106.914</v>
      </c>
      <c r="L35" s="161"/>
    </row>
    <row customHeight="1" ht="11.25">
      <c r="A36" s="42" t="s">
        <v>17</v>
      </c>
      <c r="B36" s="83" t="s">
        <v>24</v>
      </c>
      <c r="C36" s="162">
        <v>105</v>
      </c>
      <c r="D36" s="181">
        <v>111.4</v>
      </c>
      <c r="E36" s="182">
        <v>103</v>
      </c>
      <c r="F36" s="162">
        <v>105.6</v>
      </c>
      <c r="G36" s="182">
        <v>105.5</v>
      </c>
      <c r="H36" s="162">
        <v>103.8</v>
      </c>
      <c r="I36" s="182">
        <v>103.7</v>
      </c>
      <c r="J36" s="162">
        <v>103.9</v>
      </c>
      <c r="K36" s="182">
        <v>103.8</v>
      </c>
      <c r="L36" s="161"/>
    </row>
    <row customHeight="1" ht="18">
      <c r="A37" s="106" t="s">
        <v>19</v>
      </c>
      <c r="B37" s="107" t="s">
        <v>25</v>
      </c>
      <c r="C37" s="183">
        <v>100.3976230069208</v>
      </c>
      <c r="D37" s="184">
        <v>98.53216977096639</v>
      </c>
      <c r="E37" s="185">
        <v>103.1066998950253</v>
      </c>
      <c r="F37" s="183">
        <v>103.4</v>
      </c>
      <c r="G37" s="185">
        <v>103.7</v>
      </c>
      <c r="H37" s="183">
        <v>102.7</v>
      </c>
      <c r="I37" s="185">
        <v>103</v>
      </c>
      <c r="J37" s="183">
        <v>102.8</v>
      </c>
      <c r="K37" s="185">
        <v>103</v>
      </c>
      <c r="L37" s="161"/>
    </row>
    <row customHeight="1" ht="54">
      <c r="A38" s="81" t="s">
        <v>32</v>
      </c>
      <c r="B38" s="82" t="s">
        <v>12</v>
      </c>
      <c r="C38" s="164">
        <v>71871</v>
      </c>
      <c r="D38" s="159">
        <f t="shared" si="17"/>
        <v>78889.7</v>
      </c>
      <c r="E38" s="160">
        <f t="shared" si="17"/>
        <v>84747.8</v>
      </c>
      <c r="F38" s="158">
        <f t="shared" si="17"/>
        <v>92839.519944</v>
      </c>
      <c r="G38" s="160">
        <f t="shared" si="18"/>
        <v>93116.8147456</v>
      </c>
      <c r="H38" s="158">
        <f t="shared" si="18"/>
        <v>98288.921246153</v>
      </c>
      <c r="I38" s="160">
        <f t="shared" si="18"/>
        <v>98876.8346721333</v>
      </c>
      <c r="J38" s="158">
        <f t="shared" si="18"/>
        <v>103549.344311247</v>
      </c>
      <c r="K38" s="160">
        <f t="shared" si="18"/>
        <v>104376.759723936</v>
      </c>
      <c r="L38" s="161"/>
    </row>
    <row customHeight="1" ht="29.25">
      <c r="A39" s="53" t="s">
        <v>13</v>
      </c>
      <c r="B39" s="54" t="s">
        <v>12</v>
      </c>
      <c r="C39" s="156">
        <v>43840</v>
      </c>
      <c r="D39" s="20">
        <v>48393</v>
      </c>
      <c r="E39" s="119" t="s">
        <v>14</v>
      </c>
      <c r="F39" s="123" t="s">
        <v>14</v>
      </c>
      <c r="G39" s="119" t="s">
        <v>14</v>
      </c>
      <c r="H39" s="123" t="s">
        <v>14</v>
      </c>
      <c r="I39" s="119" t="s">
        <v>14</v>
      </c>
      <c r="J39" s="123" t="s">
        <v>14</v>
      </c>
      <c r="K39" s="119" t="s">
        <v>14</v>
      </c>
      <c r="L39" s="161"/>
    </row>
    <row customHeight="1" ht="18">
      <c r="A40" s="42" t="s">
        <v>23</v>
      </c>
      <c r="B40" s="83" t="s">
        <v>16</v>
      </c>
      <c r="C40" s="162">
        <v>99.91</v>
      </c>
      <c r="D40" s="9">
        <f t="shared" si="2"/>
        <v>109.765691308038</v>
      </c>
      <c r="E40" s="94">
        <f t="shared" si="2"/>
        <v>107.425684214796</v>
      </c>
      <c r="F40" s="98">
        <f t="shared" si="2"/>
        <v>109.548</v>
      </c>
      <c r="G40" s="94">
        <f t="shared" si="3"/>
        <v>109.8752</v>
      </c>
      <c r="H40" s="98">
        <f t="shared" si="3"/>
        <v>105.8697</v>
      </c>
      <c r="I40" s="94">
        <f t="shared" si="3"/>
        <v>106.1858</v>
      </c>
      <c r="J40" s="98">
        <f t="shared" si="3"/>
        <v>105.352</v>
      </c>
      <c r="K40" s="94">
        <f t="shared" si="3"/>
        <v>105.5624</v>
      </c>
      <c r="L40" s="161"/>
    </row>
    <row customHeight="1" ht="11.25">
      <c r="A41" s="42" t="s">
        <v>17</v>
      </c>
      <c r="B41" s="83" t="s">
        <v>24</v>
      </c>
      <c r="C41" s="162">
        <v>105.9</v>
      </c>
      <c r="D41" s="181">
        <v>109</v>
      </c>
      <c r="E41" s="182">
        <v>106.7</v>
      </c>
      <c r="F41" s="162">
        <v>107.4</v>
      </c>
      <c r="G41" s="182">
        <v>107.3</v>
      </c>
      <c r="H41" s="162">
        <v>104.1</v>
      </c>
      <c r="I41" s="182">
        <v>103.9</v>
      </c>
      <c r="J41" s="162">
        <v>104</v>
      </c>
      <c r="K41" s="182">
        <v>103.9</v>
      </c>
      <c r="L41" s="161"/>
    </row>
    <row customHeight="1" ht="18">
      <c r="A42" s="106" t="s">
        <v>19</v>
      </c>
      <c r="B42" s="107" t="s">
        <v>25</v>
      </c>
      <c r="C42" s="183">
        <v>94.34626771292398</v>
      </c>
      <c r="D42" s="184">
        <v>100.70246908994314</v>
      </c>
      <c r="E42" s="185">
        <v>100.68011641499166</v>
      </c>
      <c r="F42" s="183">
        <v>102</v>
      </c>
      <c r="G42" s="185">
        <v>102.4</v>
      </c>
      <c r="H42" s="183">
        <v>101.7</v>
      </c>
      <c r="I42" s="185">
        <v>102.2</v>
      </c>
      <c r="J42" s="183">
        <v>101.3</v>
      </c>
      <c r="K42" s="185">
        <v>101.6</v>
      </c>
      <c r="L42" s="161"/>
    </row>
    <row customHeight="1" ht="18.75">
      <c r="A43" s="130" t="s">
        <v>33</v>
      </c>
      <c r="B43" s="131"/>
      <c r="C43" s="131"/>
      <c r="D43" s="131"/>
      <c r="E43" s="131"/>
      <c r="F43" s="131"/>
      <c r="G43" s="131"/>
      <c r="H43" s="131"/>
      <c r="I43" s="131"/>
      <c r="J43" s="131"/>
      <c r="K43" s="132"/>
      <c r="L43" s="155"/>
    </row>
    <row customHeight="1" ht="19.5">
      <c r="A44" s="32" t="s">
        <v>34</v>
      </c>
      <c r="B44" s="85" t="s">
        <v>25</v>
      </c>
      <c r="C44" s="126">
        <f t="shared" si="19" ref="C44:K44">C19</f>
        <v>0</v>
      </c>
      <c r="D44" s="126">
        <f t="shared" si="19"/>
        <v>0</v>
      </c>
      <c r="E44" s="127">
        <f t="shared" si="19"/>
        <v>0</v>
      </c>
      <c r="F44" s="128">
        <f t="shared" si="19"/>
        <v>0</v>
      </c>
      <c r="G44" s="127">
        <f t="shared" si="19"/>
        <v>0</v>
      </c>
      <c r="H44" s="128">
        <f t="shared" si="19"/>
        <v>0</v>
      </c>
      <c r="I44" s="127">
        <f t="shared" si="19"/>
        <v>0</v>
      </c>
      <c r="J44" s="128">
        <f t="shared" si="19"/>
        <v>0</v>
      </c>
      <c r="K44" s="127">
        <f t="shared" si="19"/>
        <v>0</v>
      </c>
      <c r="L44" s="102"/>
    </row>
    <row customHeight="1" ht="11.25">
      <c r="A45" s="41" t="s">
        <v>35</v>
      </c>
      <c r="B45" s="89" t="s">
        <v>36</v>
      </c>
      <c r="C45" s="162"/>
      <c r="D45" s="181"/>
      <c r="E45" s="182"/>
      <c r="F45" s="162"/>
      <c r="G45" s="182"/>
      <c r="H45" s="162"/>
      <c r="I45" s="182"/>
      <c r="J45" s="162"/>
      <c r="K45" s="182"/>
      <c r="L45" s="102"/>
    </row>
    <row customHeight="1" ht="11.25">
      <c r="A46" s="41" t="s">
        <v>37</v>
      </c>
      <c r="B46" s="89" t="s">
        <v>38</v>
      </c>
      <c r="C46" s="162"/>
      <c r="D46" s="181"/>
      <c r="E46" s="182"/>
      <c r="F46" s="162"/>
      <c r="G46" s="182"/>
      <c r="H46" s="162"/>
      <c r="I46" s="182"/>
      <c r="J46" s="162"/>
      <c r="K46" s="182"/>
      <c r="L46" s="102"/>
    </row>
    <row customHeight="1" ht="11.25">
      <c r="A47" s="186"/>
      <c r="B47" s="187"/>
      <c r="C47" s="162"/>
      <c r="D47" s="181"/>
      <c r="E47" s="182"/>
      <c r="F47" s="162"/>
      <c r="G47" s="182"/>
      <c r="H47" s="162"/>
      <c r="I47" s="182"/>
      <c r="J47" s="162"/>
      <c r="K47" s="182"/>
      <c r="L47" s="102"/>
    </row>
    <row customHeight="1" ht="11.25">
      <c r="A48" s="186"/>
      <c r="B48" s="187"/>
      <c r="C48" s="162"/>
      <c r="D48" s="181"/>
      <c r="E48" s="182"/>
      <c r="F48" s="162"/>
      <c r="G48" s="182"/>
      <c r="H48" s="162"/>
      <c r="I48" s="182"/>
      <c r="J48" s="162"/>
      <c r="K48" s="182"/>
      <c r="L48" s="102"/>
    </row>
    <row customHeight="1" ht="11.25">
      <c r="A49" s="188"/>
      <c r="B49" s="189"/>
      <c r="C49" s="183"/>
      <c r="D49" s="184"/>
      <c r="E49" s="185"/>
      <c r="F49" s="183"/>
      <c r="G49" s="185"/>
      <c r="H49" s="183"/>
      <c r="I49" s="185"/>
      <c r="J49" s="183"/>
      <c r="K49" s="185"/>
      <c r="L49" s="102"/>
    </row>
    <row customHeight="1" ht="19.5">
      <c r="A50" s="32" t="s">
        <v>39</v>
      </c>
      <c r="B50" s="85" t="s">
        <v>25</v>
      </c>
      <c r="C50" s="126">
        <f t="shared" si="20" ref="C50:K50">C23</f>
        <v>74.16</v>
      </c>
      <c r="D50" s="126">
        <f t="shared" si="20"/>
        <v>122.269849598953</v>
      </c>
      <c r="E50" s="127">
        <f t="shared" si="20"/>
        <v>80.2989308618975</v>
      </c>
      <c r="F50" s="128">
        <f t="shared" si="20"/>
        <v>104.7</v>
      </c>
      <c r="G50" s="127">
        <f t="shared" si="20"/>
        <v>104.9</v>
      </c>
      <c r="H50" s="128">
        <f t="shared" si="20"/>
        <v>103.3</v>
      </c>
      <c r="I50" s="127">
        <f t="shared" si="20"/>
        <v>103.5</v>
      </c>
      <c r="J50" s="128">
        <f t="shared" si="20"/>
        <v>102.6</v>
      </c>
      <c r="K50" s="127">
        <f t="shared" si="20"/>
        <v>102.8</v>
      </c>
      <c r="L50" s="102"/>
    </row>
    <row customHeight="1" ht="11.25">
      <c r="A51" s="41" t="s">
        <v>40</v>
      </c>
      <c r="B51" s="89" t="s">
        <v>36</v>
      </c>
      <c r="C51" s="162"/>
      <c r="D51" s="181"/>
      <c r="E51" s="182"/>
      <c r="F51" s="162"/>
      <c r="G51" s="182"/>
      <c r="H51" s="162"/>
      <c r="I51" s="182"/>
      <c r="J51" s="162"/>
      <c r="K51" s="182"/>
      <c r="L51" s="102"/>
    </row>
    <row customHeight="1" ht="11.25">
      <c r="A52" s="41" t="s">
        <v>41</v>
      </c>
      <c r="B52" s="89" t="s">
        <v>42</v>
      </c>
      <c r="C52" s="162">
        <v>56949.24</v>
      </c>
      <c r="D52" s="181">
        <v>69631.75009574693</v>
      </c>
      <c r="E52" s="182">
        <v>55913.55086731311</v>
      </c>
      <c r="F52" s="162">
        <v>58541.48775807684</v>
      </c>
      <c r="G52" s="182">
        <v>58653.31485981146</v>
      </c>
      <c r="H52" s="162">
        <v>60473.35685409337</v>
      </c>
      <c r="I52" s="182">
        <v>60706.18087990486</v>
      </c>
      <c r="J52" s="162">
        <v>62045.6641322998</v>
      </c>
      <c r="K52" s="182">
        <v>62405.95394454219</v>
      </c>
      <c r="L52" s="102"/>
    </row>
    <row customHeight="1" ht="11.25">
      <c r="A53" s="41" t="s">
        <v>43</v>
      </c>
      <c r="B53" s="89" t="s">
        <v>42</v>
      </c>
      <c r="C53" s="162"/>
      <c r="D53" s="181"/>
      <c r="E53" s="182"/>
      <c r="F53" s="162"/>
      <c r="G53" s="182"/>
      <c r="H53" s="162"/>
      <c r="I53" s="182"/>
      <c r="J53" s="162"/>
      <c r="K53" s="182"/>
      <c r="L53" s="102"/>
    </row>
    <row customHeight="1" ht="11.25">
      <c r="A54" s="41" t="s">
        <v>44</v>
      </c>
      <c r="B54" s="89" t="s">
        <v>42</v>
      </c>
      <c r="C54" s="162"/>
      <c r="D54" s="181"/>
      <c r="E54" s="182"/>
      <c r="F54" s="162"/>
      <c r="G54" s="182"/>
      <c r="H54" s="162"/>
      <c r="I54" s="182"/>
      <c r="J54" s="162"/>
      <c r="K54" s="182"/>
      <c r="L54" s="102"/>
    </row>
    <row customHeight="1" ht="11.25">
      <c r="A55" s="41" t="s">
        <v>45</v>
      </c>
      <c r="B55" s="89" t="s">
        <v>36</v>
      </c>
      <c r="C55" s="162"/>
      <c r="D55" s="181"/>
      <c r="E55" s="182"/>
      <c r="F55" s="162"/>
      <c r="G55" s="182"/>
      <c r="H55" s="162"/>
      <c r="I55" s="182"/>
      <c r="J55" s="162"/>
      <c r="K55" s="182"/>
      <c r="L55" s="102"/>
    </row>
    <row customHeight="1" ht="11.25">
      <c r="A56" s="186"/>
      <c r="B56" s="187"/>
      <c r="C56" s="162"/>
      <c r="D56" s="181"/>
      <c r="E56" s="182"/>
      <c r="F56" s="162"/>
      <c r="G56" s="182"/>
      <c r="H56" s="162"/>
      <c r="I56" s="182"/>
      <c r="J56" s="162"/>
      <c r="K56" s="182"/>
      <c r="L56" s="102"/>
    </row>
    <row customHeight="1" ht="11.25">
      <c r="A57" s="186"/>
      <c r="B57" s="187"/>
      <c r="C57" s="162"/>
      <c r="D57" s="181"/>
      <c r="E57" s="182"/>
      <c r="F57" s="162"/>
      <c r="G57" s="182"/>
      <c r="H57" s="162"/>
      <c r="I57" s="182"/>
      <c r="J57" s="162"/>
      <c r="K57" s="182"/>
      <c r="L57" s="102"/>
    </row>
    <row customHeight="1" ht="11.25">
      <c r="A58" s="188"/>
      <c r="B58" s="189"/>
      <c r="C58" s="183"/>
      <c r="D58" s="184"/>
      <c r="E58" s="185"/>
      <c r="F58" s="183"/>
      <c r="G58" s="185"/>
      <c r="H58" s="183"/>
      <c r="I58" s="185"/>
      <c r="J58" s="183"/>
      <c r="K58" s="185"/>
      <c r="L58" s="102"/>
    </row>
    <row customHeight="1" ht="29.25">
      <c r="A59" s="32" t="s">
        <v>46</v>
      </c>
      <c r="B59" s="85" t="s">
        <v>25</v>
      </c>
      <c r="C59" s="126">
        <f t="shared" si="21" ref="C59:K64">C37</f>
        <v>100.397623006921</v>
      </c>
      <c r="D59" s="126">
        <f t="shared" si="21"/>
        <v>98.5321697709664</v>
      </c>
      <c r="E59" s="127">
        <f t="shared" si="21"/>
        <v>103.106699895025</v>
      </c>
      <c r="F59" s="128">
        <f t="shared" si="21"/>
        <v>103.4</v>
      </c>
      <c r="G59" s="127">
        <f t="shared" si="21"/>
        <v>103.7</v>
      </c>
      <c r="H59" s="128">
        <f t="shared" si="21"/>
        <v>102.7</v>
      </c>
      <c r="I59" s="127">
        <f t="shared" si="21"/>
        <v>103</v>
      </c>
      <c r="J59" s="128">
        <f t="shared" si="21"/>
        <v>102.8</v>
      </c>
      <c r="K59" s="127">
        <f t="shared" si="21"/>
        <v>103</v>
      </c>
      <c r="L59" s="102"/>
    </row>
    <row customHeight="1" ht="11.25">
      <c r="A60" s="41" t="s">
        <v>47</v>
      </c>
      <c r="B60" s="89" t="s">
        <v>48</v>
      </c>
      <c r="C60" s="162">
        <v>101.8</v>
      </c>
      <c r="D60" s="181">
        <v>100.3057488268438</v>
      </c>
      <c r="E60" s="182">
        <v>103.4219474203517</v>
      </c>
      <c r="F60" s="162">
        <v>106.93829363264368</v>
      </c>
      <c r="G60" s="182">
        <v>107.24855947490472</v>
      </c>
      <c r="H60" s="162">
        <v>109.82562756072507</v>
      </c>
      <c r="I60" s="182">
        <v>110.46601625915186</v>
      </c>
      <c r="J60" s="162">
        <v>112.90074513242536</v>
      </c>
      <c r="K60" s="182">
        <v>113.77999674692641</v>
      </c>
      <c r="L60" s="102"/>
    </row>
    <row customHeight="1" ht="11.25">
      <c r="A61" s="186"/>
      <c r="B61" s="187"/>
      <c r="C61" s="162"/>
      <c r="D61" s="181"/>
      <c r="E61" s="182"/>
      <c r="F61" s="162"/>
      <c r="G61" s="182"/>
      <c r="H61" s="162"/>
      <c r="I61" s="182"/>
      <c r="J61" s="162"/>
      <c r="K61" s="182"/>
      <c r="L61" s="102"/>
    </row>
    <row customHeight="1" ht="11.25">
      <c r="A62" s="186"/>
      <c r="B62" s="187"/>
      <c r="C62" s="162"/>
      <c r="D62" s="181"/>
      <c r="E62" s="182"/>
      <c r="F62" s="162"/>
      <c r="G62" s="182"/>
      <c r="H62" s="162"/>
      <c r="I62" s="182"/>
      <c r="J62" s="162"/>
      <c r="K62" s="182"/>
      <c r="L62" s="102"/>
    </row>
    <row customHeight="1" ht="11.25">
      <c r="A63" s="188"/>
      <c r="B63" s="189"/>
      <c r="C63" s="183"/>
      <c r="D63" s="184"/>
      <c r="E63" s="185"/>
      <c r="F63" s="183"/>
      <c r="G63" s="185"/>
      <c r="H63" s="183"/>
      <c r="I63" s="185"/>
      <c r="J63" s="183"/>
      <c r="K63" s="185"/>
      <c r="L63" s="102"/>
    </row>
    <row customHeight="1" ht="39">
      <c r="A64" s="32" t="s">
        <v>49</v>
      </c>
      <c r="B64" s="85" t="s">
        <v>25</v>
      </c>
      <c r="C64" s="126">
        <f t="shared" si="21"/>
        <v>94.346267712924</v>
      </c>
      <c r="D64" s="126">
        <f t="shared" si="21"/>
        <v>100.702469089943</v>
      </c>
      <c r="E64" s="127">
        <f t="shared" si="21"/>
        <v>100.680116414992</v>
      </c>
      <c r="F64" s="128">
        <f t="shared" si="21"/>
        <v>102</v>
      </c>
      <c r="G64" s="127">
        <f t="shared" si="21"/>
        <v>102.4</v>
      </c>
      <c r="H64" s="128">
        <f t="shared" si="21"/>
        <v>101.7</v>
      </c>
      <c r="I64" s="127">
        <f t="shared" si="21"/>
        <v>102.2</v>
      </c>
      <c r="J64" s="128">
        <f t="shared" si="21"/>
        <v>101.3</v>
      </c>
      <c r="K64" s="127">
        <f t="shared" si="21"/>
        <v>101.6</v>
      </c>
      <c r="L64" s="102"/>
    </row>
    <row customHeight="1" ht="11.25">
      <c r="A65" s="41" t="s">
        <v>50</v>
      </c>
      <c r="B65" s="89" t="s">
        <v>51</v>
      </c>
      <c r="C65" s="162">
        <v>1053.66</v>
      </c>
      <c r="D65" s="181">
        <v>1125.30888</v>
      </c>
      <c r="E65" s="182">
        <v>1126.8843124320001</v>
      </c>
      <c r="F65" s="162">
        <v>1149.4219986806402</v>
      </c>
      <c r="G65" s="182">
        <v>1153.929535930368</v>
      </c>
      <c r="H65" s="162">
        <v>1168.962172658211</v>
      </c>
      <c r="I65" s="182">
        <v>1179.3159857208361</v>
      </c>
      <c r="J65" s="162">
        <v>1184.1586809027679</v>
      </c>
      <c r="K65" s="182">
        <v>1198.1850414923695</v>
      </c>
      <c r="L65" s="102"/>
    </row>
    <row customHeight="1" ht="11.25">
      <c r="A66" s="41" t="s">
        <v>52</v>
      </c>
      <c r="B66" s="89" t="s">
        <v>51</v>
      </c>
      <c r="C66" s="162">
        <v>137.09</v>
      </c>
      <c r="D66" s="181">
        <v>129.892775</v>
      </c>
      <c r="E66" s="182">
        <v>130.074624885</v>
      </c>
      <c r="F66" s="162">
        <v>132.6761173827</v>
      </c>
      <c r="G66" s="182">
        <v>133.19641588224</v>
      </c>
      <c r="H66" s="162">
        <v>134.9316113782059</v>
      </c>
      <c r="I66" s="182">
        <v>136.12673703164927</v>
      </c>
      <c r="J66" s="162">
        <v>136.68572232612257</v>
      </c>
      <c r="K66" s="182">
        <v>138.30476482415565</v>
      </c>
      <c r="L66" s="102"/>
    </row>
    <row customHeight="1" ht="11.25">
      <c r="A67" s="186"/>
      <c r="B67" s="187"/>
      <c r="C67" s="162"/>
      <c r="D67" s="181"/>
      <c r="E67" s="182"/>
      <c r="F67" s="162"/>
      <c r="G67" s="182"/>
      <c r="H67" s="162"/>
      <c r="I67" s="182"/>
      <c r="J67" s="162"/>
      <c r="K67" s="182"/>
      <c r="L67" s="102"/>
    </row>
    <row customHeight="1" ht="11.25">
      <c r="A68" s="186"/>
      <c r="B68" s="187"/>
      <c r="C68" s="162"/>
      <c r="D68" s="181"/>
      <c r="E68" s="182"/>
      <c r="F68" s="162"/>
      <c r="G68" s="182"/>
      <c r="H68" s="162"/>
      <c r="I68" s="182"/>
      <c r="J68" s="162"/>
      <c r="K68" s="182"/>
      <c r="L68" s="102"/>
    </row>
    <row customHeight="1" ht="11.25">
      <c r="A69" s="188"/>
      <c r="B69" s="189"/>
      <c r="C69" s="183"/>
      <c r="D69" s="184"/>
      <c r="E69" s="185"/>
      <c r="F69" s="183"/>
      <c r="G69" s="185"/>
      <c r="H69" s="183"/>
      <c r="I69" s="185"/>
      <c r="J69" s="183"/>
      <c r="K69" s="185"/>
      <c r="L69" s="129"/>
    </row>
    <row customHeight="1" ht="11.25">
      <c r="A70" s="14"/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</row>
  </sheetData>
  <sheetProtection sheet="1"/>
  <mergeCells count="11">
    <mergeCell ref="A43:K43"/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28">
    <cfRule type="cellIs" priority="46" dxfId="0" stopIfTrue="1" operator="lessThan">
      <formula>$F$11</formula>
    </cfRule>
  </conditionalFormatting>
  <conditionalFormatting sqref="G35">
    <cfRule type="cellIs" priority="55" dxfId="1" stopIfTrue="1" operator="lessThan">
      <formula>$F$128</formula>
    </cfRule>
  </conditionalFormatting>
  <conditionalFormatting sqref="I28">
    <cfRule type="cellIs" priority="47" dxfId="2" stopIfTrue="1" operator="lessThan">
      <formula>$H$11</formula>
    </cfRule>
  </conditionalFormatting>
  <conditionalFormatting sqref="I35">
    <cfRule type="cellIs" priority="56" dxfId="3" stopIfTrue="1" operator="lessThan">
      <formula>$H$128</formula>
    </cfRule>
  </conditionalFormatting>
  <conditionalFormatting sqref="K28">
    <cfRule type="cellIs" priority="48" dxfId="4" stopIfTrue="1" operator="lessThan">
      <formula>$J$11</formula>
    </cfRule>
  </conditionalFormatting>
  <conditionalFormatting sqref="K35">
    <cfRule type="cellIs" priority="57" dxfId="5" stopIfTrue="1" operator="lessThan">
      <formula>$J$128</formula>
    </cfRule>
  </conditionalFormatting>
  <conditionalFormatting sqref="G17">
    <cfRule type="cellIs" priority="27" dxfId="6" operator="lessThan">
      <formula>$F$10</formula>
    </cfRule>
  </conditionalFormatting>
  <conditionalFormatting sqref="I17">
    <cfRule type="cellIs" priority="26" dxfId="7" operator="lessThan">
      <formula>$H$10</formula>
    </cfRule>
  </conditionalFormatting>
  <conditionalFormatting sqref="K17">
    <cfRule type="cellIs" priority="25" dxfId="8" operator="lessThan">
      <formula>$J$10</formula>
    </cfRule>
  </conditionalFormatting>
  <conditionalFormatting sqref="G21">
    <cfRule type="cellIs" priority="24" dxfId="9" operator="lessThan">
      <formula>$F$10</formula>
    </cfRule>
  </conditionalFormatting>
  <conditionalFormatting sqref="I21">
    <cfRule type="cellIs" priority="23" dxfId="10" operator="lessThan">
      <formula>$H$10</formula>
    </cfRule>
  </conditionalFormatting>
  <conditionalFormatting sqref="K21">
    <cfRule type="cellIs" priority="22" dxfId="11" operator="lessThan">
      <formula>$J$10</formula>
    </cfRule>
  </conditionalFormatting>
  <conditionalFormatting sqref="G25">
    <cfRule type="cellIs" priority="21" dxfId="12" operator="lessThan">
      <formula>$F$10</formula>
    </cfRule>
  </conditionalFormatting>
  <conditionalFormatting sqref="I25">
    <cfRule type="cellIs" priority="20" dxfId="13" operator="lessThan">
      <formula>$H$10</formula>
    </cfRule>
  </conditionalFormatting>
  <conditionalFormatting sqref="K25">
    <cfRule type="cellIs" priority="19" dxfId="14" operator="lessThan">
      <formula>$J$10</formula>
    </cfRule>
  </conditionalFormatting>
  <conditionalFormatting sqref="G30:G32">
    <cfRule type="cellIs" priority="16" dxfId="15" stopIfTrue="1" operator="lessThan">
      <formula>$F$11</formula>
    </cfRule>
  </conditionalFormatting>
  <conditionalFormatting sqref="I30:I32">
    <cfRule type="cellIs" priority="17" dxfId="16" stopIfTrue="1" operator="lessThan">
      <formula>$H$11</formula>
    </cfRule>
  </conditionalFormatting>
  <conditionalFormatting sqref="K30:K32">
    <cfRule type="cellIs" priority="18" dxfId="17" stopIfTrue="1" operator="lessThan">
      <formula>$J$11</formula>
    </cfRule>
  </conditionalFormatting>
  <conditionalFormatting sqref="G40">
    <cfRule type="cellIs" priority="13" dxfId="18" stopIfTrue="1" operator="lessThan">
      <formula>$F$128</formula>
    </cfRule>
  </conditionalFormatting>
  <conditionalFormatting sqref="I40">
    <cfRule type="cellIs" priority="14" dxfId="19" stopIfTrue="1" operator="lessThan">
      <formula>$H$128</formula>
    </cfRule>
  </conditionalFormatting>
  <conditionalFormatting sqref="K40">
    <cfRule type="cellIs" priority="15" dxfId="20" stopIfTrue="1" operator="lessThan">
      <formula>$J$128</formula>
    </cfRule>
  </conditionalFormatting>
  <conditionalFormatting sqref="G44">
    <cfRule type="cellIs" priority="12" dxfId="21" operator="lessThan">
      <formula>#REF!</formula>
    </cfRule>
  </conditionalFormatting>
  <conditionalFormatting sqref="I44">
    <cfRule type="cellIs" priority="11" dxfId="22" operator="lessThan">
      <formula>$H$14</formula>
    </cfRule>
  </conditionalFormatting>
  <conditionalFormatting sqref="K44">
    <cfRule type="cellIs" priority="10" dxfId="23" operator="lessThan">
      <formula>$J$14</formula>
    </cfRule>
  </conditionalFormatting>
  <conditionalFormatting sqref="G50">
    <cfRule type="cellIs" priority="9" dxfId="24" operator="lessThan">
      <formula>#REF!</formula>
    </cfRule>
  </conditionalFormatting>
  <conditionalFormatting sqref="I50">
    <cfRule type="cellIs" priority="8" dxfId="25" operator="lessThan">
      <formula>$H$14</formula>
    </cfRule>
  </conditionalFormatting>
  <conditionalFormatting sqref="K50">
    <cfRule type="cellIs" priority="7" dxfId="26" operator="lessThan">
      <formula>$J$14</formula>
    </cfRule>
  </conditionalFormatting>
  <conditionalFormatting sqref="G59">
    <cfRule type="cellIs" priority="6" dxfId="27" operator="lessThan">
      <formula>#REF!</formula>
    </cfRule>
  </conditionalFormatting>
  <conditionalFormatting sqref="I59">
    <cfRule type="cellIs" priority="5" dxfId="28" operator="lessThan">
      <formula>$H$14</formula>
    </cfRule>
  </conditionalFormatting>
  <conditionalFormatting sqref="K59">
    <cfRule type="cellIs" priority="4" dxfId="29" operator="lessThan">
      <formula>$J$14</formula>
    </cfRule>
  </conditionalFormatting>
  <conditionalFormatting sqref="G64">
    <cfRule type="cellIs" priority="3" dxfId="30" operator="lessThan">
      <formula>#REF!</formula>
    </cfRule>
  </conditionalFormatting>
  <conditionalFormatting sqref="I64">
    <cfRule type="cellIs" priority="2" dxfId="31" operator="lessThan">
      <formula>$H$14</formula>
    </cfRule>
  </conditionalFormatting>
  <conditionalFormatting sqref="K64">
    <cfRule type="cellIs" priority="1" dxfId="32" operator="lessThan">
      <formula>$J$14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_1_ 03 - Промышленность_2024 (з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KlukinaTP</cp:lastModifiedBy>
  <cp:lastPrinted>2024-06-05T11:49:55+03:00</cp:lastPrinted>
  <dcterms:created xsi:type="dcterms:W3CDTF">2024-05-03T13:53:24+03:00</dcterms:created>
  <dcterms:modified xsi:type="dcterms:W3CDTF">2024-06-05T13:08:56+03:00</dcterms:modified>
</cp:coreProperties>
</file>