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0925" windowHeight="1090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C4" i="1" l="1"/>
  <c r="L4" i="1"/>
  <c r="L21" i="1"/>
  <c r="R26" i="1" l="1"/>
  <c r="R27" i="1"/>
  <c r="R28" i="1"/>
  <c r="C31" i="1" l="1"/>
  <c r="C30" i="1"/>
  <c r="C21" i="1"/>
  <c r="C20" i="1"/>
  <c r="C19" i="1"/>
  <c r="R25" i="1" l="1"/>
  <c r="R16" i="1" l="1"/>
  <c r="R22" i="1" l="1"/>
  <c r="R23" i="1"/>
  <c r="R24" i="1"/>
  <c r="R29" i="1"/>
  <c r="AA30" i="1"/>
  <c r="R30" i="1"/>
  <c r="S30" i="1"/>
  <c r="AA31" i="1"/>
  <c r="S31" i="1"/>
  <c r="R31" i="1"/>
  <c r="AA20" i="1" l="1"/>
  <c r="W20" i="1"/>
  <c r="S20" i="1"/>
  <c r="R20" i="1"/>
  <c r="H20" i="1"/>
  <c r="D20" i="1"/>
  <c r="AA19" i="1" l="1"/>
  <c r="S19" i="1"/>
  <c r="R19" i="1"/>
  <c r="R5" i="1"/>
  <c r="R6" i="1"/>
  <c r="R7" i="1"/>
  <c r="R8" i="1"/>
  <c r="R9" i="1"/>
  <c r="R10" i="1"/>
  <c r="R11" i="1"/>
  <c r="R12" i="1"/>
  <c r="R13" i="1"/>
  <c r="R14" i="1"/>
  <c r="R15" i="1"/>
  <c r="R17" i="1"/>
  <c r="R18" i="1"/>
  <c r="R4" i="1"/>
  <c r="AA21" i="1" l="1"/>
  <c r="W21" i="1"/>
  <c r="R21" i="1"/>
  <c r="S21" i="1"/>
  <c r="D21" i="1"/>
  <c r="AA4" i="1" l="1"/>
  <c r="W4" i="1"/>
  <c r="S4" i="1" l="1"/>
  <c r="D4" i="1"/>
</calcChain>
</file>

<file path=xl/sharedStrings.xml><?xml version="1.0" encoding="utf-8"?>
<sst xmlns="http://schemas.openxmlformats.org/spreadsheetml/2006/main" count="108" uniqueCount="87">
  <si>
    <t>Наименование ГРБС</t>
  </si>
  <si>
    <t>Исполнение бюджета по доходам</t>
  </si>
  <si>
    <t>Балльная оценка</t>
  </si>
  <si>
    <t>Отклонение от прогозируемых обьемов поступлений доходов бюджета</t>
  </si>
  <si>
    <t>** Неналоговые доходы по кодам : 1 11 05013 05; 1 11 05025 05; 1 11 05035 05; 1 11 05075 05; 1 13 01995 05; 1 13 02065 05; 1 13 02995 05</t>
  </si>
  <si>
    <t>Динамика задолженности по неналоговым доходам</t>
  </si>
  <si>
    <t>Бальная оценка</t>
  </si>
  <si>
    <t>Исполнение бюджета по расходам</t>
  </si>
  <si>
    <t>Выполнение муниципального задания на оказание муниципальных услуг</t>
  </si>
  <si>
    <t>Выделение средств ГАСБ</t>
  </si>
  <si>
    <t>Расчет коэффициента выполнения муниципальной услуги</t>
  </si>
  <si>
    <t>Наименование муниципальной услуги</t>
  </si>
  <si>
    <t xml:space="preserve">  </t>
  </si>
  <si>
    <t>Отклоение кассовых расходов от обьемов бюджетных ассигнований за счет целевых средств, за исключением субвенций из федерального и областного бюджета</t>
  </si>
  <si>
    <t>Соблюдение показателей кассового плана по кассовым выплатам</t>
  </si>
  <si>
    <t>Наличие в отчетном году фактов возврата средств в федеральный и областной бюджет в результате недостижения показателей результативности использования субсидий и иных межбюджетных трансфертов из федерального и областного бюджета, установленных заключенными соглашениями</t>
  </si>
  <si>
    <t>Наличие фактов отказа в санкционировании оплаты денежных обязательств в связи с нецелевым использованием бюджетных средств (по причинам несоответствия бюджетной смете, противоречия бюджетному законодательству, превышения остатков на лицевом счете)</t>
  </si>
  <si>
    <t>Своевременность утверждения муниципального задания</t>
  </si>
  <si>
    <t xml:space="preserve">Учет и отчетность </t>
  </si>
  <si>
    <t xml:space="preserve">Качество представления бюджетной отчетности в управление финансов администрации муниципального образования Вятскополянский муниципальный район Кировской области </t>
  </si>
  <si>
    <t>Отсутствие просроченной кредиторской задолженности</t>
  </si>
  <si>
    <t>Обеспечение отсутствия просроченной кредиторской задолженности по заработной плате в учреждениях, подведомственных ГАСБ, за счет всех источников финансирования расходов</t>
  </si>
  <si>
    <t>Контроль и аудит</t>
  </si>
  <si>
    <t>Наличие фактов нецелевого использования бюджетных средств, выявленных органами муниципального финансового контроля, по итогам года</t>
  </si>
  <si>
    <t>Наличие фактов неэффективного использования бюджетных средств, выявленных органами муниципального финансового контроля, по итогам года</t>
  </si>
  <si>
    <t>Наличие фактов неправомерного использования бюджетных средств, выявленных органами муниципального финансового контроля, по итогам года</t>
  </si>
  <si>
    <t>Соблюдение законодательства РФ о контрактной системе в сфере закупок и правовых (нормативных правовых) актов в сфере организации осуществления закупок товаров, работ, услуг и исполнения обязательств, установленных заключенными контрактами (гражданско-правовыми договорами) для обеспечения государственных нужд</t>
  </si>
  <si>
    <t>Наличие фактов несвоевременного утверждения муниципального задания***</t>
  </si>
  <si>
    <t>Наличие фактов предоставления бюджетной отчетности с нарушением установленного порядка***</t>
  </si>
  <si>
    <t>Факт наличия просроченной кредиторской задолженности***</t>
  </si>
  <si>
    <t>Факт наличия просроченной кредиторской задолженности по заработной плате в учреждениях, подведомственных ГАСБ***</t>
  </si>
  <si>
    <t>Наличие установленных фактов (вынесенных постановлений о привлечении к административной ответственности) нарушения законодательства РФ о контрактной системе в сфере закупок и правовых (нормативных правовых) актов в сфере организации осуществления закупок ***</t>
  </si>
  <si>
    <t>*** В случае наличия фактов значение =1, в случае отсутствия =0</t>
  </si>
  <si>
    <t>РАСЧЕТ ПОКАЗАТЕЛЕЙ ДЛЯ ОЦЕНКИ КАЧЕСТВА ФИНАНСОВОГО МЕНЕДЖМЕНТА, ОСУЩЕСТВЛЯЕМОГО В ОТНОШЕНИИ ГЛАВНЫХ АДМИНИСТРАТОРОВ СРЕДСТВ БЮДЖЕТА МУНИЦИПАЛЬНОГО ОБРАЗОВАНИЯ ВЯТСКОПОЛЯНСКИЙ МУНИЦИПАЛЬНЫЙ РАЙОН КИРОВСКОЙ ОБЛАСТИ</t>
  </si>
  <si>
    <t>Итоговая оценка качества финансового менеджмента</t>
  </si>
  <si>
    <t>Рейтинг качества финансового менеджмента</t>
  </si>
  <si>
    <t>Наличие фактов возврата средств в федеральный и областной бюджет в результате недостижения показателей результативности использования субсидий и иных межбюджетных трансфертов из федерального и областного бюджета, установленных заключенными соглашениями ***</t>
  </si>
  <si>
    <t>Наличие фактов отказа в санкционировании оплаты денежных обязательств в связи с нецелевым использованием бюджетных средств (по причинам несоответствия бюджетной смете, противоречия бюджетному законодательству, превышения остатков на лицевом счете)***</t>
  </si>
  <si>
    <t>Наличие фактов нецелевого использования бюджетных средств, выявленных органами муниципального финансового контроля, по итогам года***</t>
  </si>
  <si>
    <t>Наличие фактов неэффективного использования бюджетных средств, выявленных органами муниципального финансового контроля, по итогам года***</t>
  </si>
  <si>
    <t>Наличие фактов неправомерного использования бюджетных средств, выявленных органами муниципального финансового контроля, по итогам года***</t>
  </si>
  <si>
    <t>Количество (видов) муниципальных услуг, всего</t>
  </si>
  <si>
    <t>Налоговые и неналоговые доходы, фактически поступившие в отчетном году, руб.*</t>
  </si>
  <si>
    <t>Уточненные прогнозируемые обьемы поступлений налоговых и неналоговых доходов на отчетный год, руб.*</t>
  </si>
  <si>
    <t>Задолженность по неналоговым доходам на конец отчетного года, руб.**</t>
  </si>
  <si>
    <t>Задолженность по неналоговым доходам на начало отчетного года, руб.**</t>
  </si>
  <si>
    <t>Муниципальное задание на оказание муниципальной услуги, ед.</t>
  </si>
  <si>
    <t>Фактический обьем оказанной муниципальной услуги, ед.</t>
  </si>
  <si>
    <t>Уточненный обьем бюджетных ассигнований, предусмотренный сводной бюджетной росписью, руб.</t>
  </si>
  <si>
    <t>Первоначальный обьем бюджетных ассигнований, предусмотренных сводной бюджетной росписью, руб.</t>
  </si>
  <si>
    <t>Кассовые расходы, производимые за счет целевых средств, за исключением субвенций из федерального и областного бюджета, руб.</t>
  </si>
  <si>
    <t>Кассовые расходы, проведенные за отчетный год, руб.</t>
  </si>
  <si>
    <t>Планируемые расходы по уточненному кассовому плану в отчетном году, руб.</t>
  </si>
  <si>
    <t xml:space="preserve">Управление образования </t>
  </si>
  <si>
    <t>Управление финансов</t>
  </si>
  <si>
    <t>Администрация района</t>
  </si>
  <si>
    <t>Вятскополянская районная Дума</t>
  </si>
  <si>
    <t>Контрольно-счетная комиссия</t>
  </si>
  <si>
    <t>начальное общее образование</t>
  </si>
  <si>
    <t>основное общее образование</t>
  </si>
  <si>
    <t>среднее общее образование</t>
  </si>
  <si>
    <t>художественная направленность</t>
  </si>
  <si>
    <t>физхкультурно-оздоровительная</t>
  </si>
  <si>
    <t>социально-педагогическая</t>
  </si>
  <si>
    <t>туристко-краеведческая</t>
  </si>
  <si>
    <t>дошкольное общее образование</t>
  </si>
  <si>
    <t>спортивно-оздоровительная направленность</t>
  </si>
  <si>
    <t>спортивная направленность</t>
  </si>
  <si>
    <t>музыкальное искусство</t>
  </si>
  <si>
    <t>декоративно-прикладное искусство</t>
  </si>
  <si>
    <t>музыкальное искусство по предпрофессиональным программам</t>
  </si>
  <si>
    <t xml:space="preserve">Управление земельно-имущественных отношений </t>
  </si>
  <si>
    <t>Обеспечение доступа к архивным документам и справочно-поисковым средствам к ним в читальном зале архива</t>
  </si>
  <si>
    <t>Колличество мероприятий в (МБУК РОМЦ)</t>
  </si>
  <si>
    <t>Колличество посещений (Библиотека)</t>
  </si>
  <si>
    <t>Среднее качество финансового менеджмента</t>
  </si>
  <si>
    <t>Высокое качество финансового менеджмента</t>
  </si>
  <si>
    <t>хореографическое искусство</t>
  </si>
  <si>
    <t>изобразительное искусство по предпрофессиональным программам</t>
  </si>
  <si>
    <t>Обьем бюджетных ассигнований, установленных сводной бюджетной росписью,  за исключением субвенций из федерального и областного бюджета, руб.</t>
  </si>
  <si>
    <t>Предоставление архивных справок, архивных копий, архивных выписок, информационных писем, связанных с реализацией законных прав и свобод граждан и исполнением государственными органами и огранами местного самоуправления своих полномочий</t>
  </si>
  <si>
    <t>Предоставление архивных справок и копий архивных документов, связанных с социальной защитой граждан, предусматривающей их пенсионное обеспечение, а также получение льгот и компенсаций в соответсвии с законодательством Российской Федерации и международными обязательствами Российской Федерации.</t>
  </si>
  <si>
    <t>Организация деятельности клубных формирований и формирование самодеятельности народного творчества (МБУК РОМЦ)</t>
  </si>
  <si>
    <t>Спортивная подготовка по олимпийским видам спорта (МБУ СШ Витязь)</t>
  </si>
  <si>
    <t>Работа по организации и проведению официальных физкультурных (физкультурно-оздоровительных) мероприятий в интересах общества (МБУ СШ Витязь)</t>
  </si>
  <si>
    <t>Проведение занятий физкультурно-оздоровительной направленности по месту проживания граждан (МБУ СШ Витязь)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</si>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</sst>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0" fontId="0" fillId="3" borderId="3" xfId="0" applyFill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 wrapText="1"/>
    </xf>
    <xf numFmtId="4" fontId="0" fillId="4" borderId="8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" fontId="0" fillId="5" borderId="8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5" borderId="8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8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3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4" sqref="C4:C18"/>
    </sheetView>
  </sheetViews>
  <sheetFormatPr defaultRowHeight="15" x14ac:dyDescent="0.25"/>
  <cols>
    <col min="1" max="1" width="49" customWidth="1"/>
    <col min="2" max="2" width="25.42578125" customWidth="1"/>
    <col min="3" max="3" width="20.140625" customWidth="1"/>
    <col min="4" max="4" width="15.5703125" customWidth="1"/>
    <col min="5" max="5" width="13.7109375" customWidth="1"/>
    <col min="6" max="6" width="20" style="8" hidden="1" customWidth="1"/>
    <col min="7" max="7" width="21.28515625" style="8" hidden="1" customWidth="1"/>
    <col min="8" max="8" width="16.28515625" customWidth="1"/>
    <col min="9" max="9" width="14.85546875" customWidth="1"/>
    <col min="10" max="10" width="18.5703125" style="8" hidden="1" customWidth="1"/>
    <col min="11" max="11" width="22.85546875" style="8" hidden="1" customWidth="1"/>
    <col min="12" max="13" width="21.85546875" customWidth="1"/>
    <col min="14" max="14" width="15.5703125" hidden="1" customWidth="1"/>
    <col min="15" max="15" width="35.140625" hidden="1" customWidth="1"/>
    <col min="16" max="16" width="16.42578125" hidden="1" customWidth="1"/>
    <col min="17" max="17" width="16.5703125" hidden="1" customWidth="1"/>
    <col min="18" max="18" width="17.140625" customWidth="1"/>
    <col min="19" max="19" width="15.140625" customWidth="1"/>
    <col min="20" max="20" width="12.42578125" customWidth="1"/>
    <col min="21" max="21" width="19.28515625" hidden="1" customWidth="1"/>
    <col min="22" max="22" width="20.28515625" hidden="1" customWidth="1"/>
    <col min="23" max="23" width="30.140625" customWidth="1"/>
    <col min="24" max="24" width="10.85546875" customWidth="1"/>
    <col min="25" max="25" width="21.140625" hidden="1" customWidth="1"/>
    <col min="26" max="26" width="23.42578125" hidden="1" customWidth="1"/>
    <col min="27" max="27" width="22.85546875" customWidth="1"/>
    <col min="28" max="28" width="11.42578125" customWidth="1"/>
    <col min="29" max="29" width="18.42578125" style="8" hidden="1" customWidth="1"/>
    <col min="30" max="30" width="18.5703125" style="8" hidden="1" customWidth="1"/>
    <col min="31" max="31" width="36" customWidth="1"/>
    <col min="32" max="32" width="14.28515625" customWidth="1"/>
    <col min="33" max="33" width="28.7109375" style="8" hidden="1" customWidth="1"/>
    <col min="34" max="34" width="30.5703125" customWidth="1"/>
    <col min="35" max="35" width="14.5703125" customWidth="1"/>
    <col min="36" max="36" width="27.42578125" style="8" hidden="1" customWidth="1"/>
    <col min="37" max="37" width="18.140625" customWidth="1"/>
    <col min="38" max="38" width="14.5703125" customWidth="1"/>
    <col min="39" max="39" width="18.7109375" style="8" hidden="1" customWidth="1"/>
    <col min="40" max="40" width="27.28515625" customWidth="1"/>
    <col min="41" max="41" width="13.42578125" customWidth="1"/>
    <col min="42" max="42" width="16.42578125" style="8" hidden="1" customWidth="1"/>
    <col min="43" max="43" width="22.140625" customWidth="1"/>
    <col min="44" max="44" width="10.85546875" customWidth="1"/>
    <col min="45" max="45" width="17.28515625" style="8" hidden="1" customWidth="1"/>
    <col min="46" max="46" width="27.5703125" customWidth="1"/>
    <col min="47" max="47" width="11.28515625" customWidth="1"/>
    <col min="48" max="48" width="16.85546875" style="8" hidden="1" customWidth="1"/>
    <col min="49" max="49" width="24.140625" customWidth="1"/>
    <col min="50" max="50" width="14.85546875" customWidth="1"/>
    <col min="51" max="51" width="24.85546875" style="8" hidden="1" customWidth="1"/>
    <col min="52" max="52" width="29.5703125" customWidth="1"/>
    <col min="53" max="53" width="11.42578125" customWidth="1"/>
    <col min="54" max="54" width="22.140625" style="8" hidden="1" customWidth="1"/>
    <col min="55" max="55" width="22.7109375" customWidth="1"/>
    <col min="56" max="56" width="12.42578125" customWidth="1"/>
    <col min="57" max="57" width="22.7109375" style="8" hidden="1" customWidth="1"/>
    <col min="58" max="58" width="33.85546875" customWidth="1"/>
    <col min="59" max="59" width="11" customWidth="1"/>
    <col min="60" max="60" width="31.42578125" hidden="1" customWidth="1"/>
  </cols>
  <sheetData>
    <row r="1" spans="1:84" x14ac:dyDescent="0.25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</row>
    <row r="2" spans="1:84" x14ac:dyDescent="0.25">
      <c r="A2" s="56"/>
      <c r="B2" s="57"/>
      <c r="C2" s="58"/>
      <c r="D2" s="59" t="s">
        <v>1</v>
      </c>
      <c r="E2" s="59"/>
      <c r="F2" s="59"/>
      <c r="G2" s="59"/>
      <c r="H2" s="59"/>
      <c r="I2" s="59"/>
      <c r="J2" s="59"/>
      <c r="K2" s="59"/>
      <c r="L2" s="60" t="s">
        <v>7</v>
      </c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2"/>
      <c r="AN2" s="60" t="s">
        <v>18</v>
      </c>
      <c r="AO2" s="61"/>
      <c r="AP2" s="61"/>
      <c r="AQ2" s="61"/>
      <c r="AR2" s="61"/>
      <c r="AS2" s="61"/>
      <c r="AT2" s="61"/>
      <c r="AU2" s="61"/>
      <c r="AV2" s="62"/>
      <c r="AW2" s="63" t="s">
        <v>22</v>
      </c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84" ht="195" x14ac:dyDescent="0.25">
      <c r="A3" s="1" t="s">
        <v>0</v>
      </c>
      <c r="B3" s="4" t="s">
        <v>35</v>
      </c>
      <c r="C3" s="4" t="s">
        <v>34</v>
      </c>
      <c r="D3" s="20" t="s">
        <v>3</v>
      </c>
      <c r="E3" s="20" t="s">
        <v>2</v>
      </c>
      <c r="F3" s="6" t="s">
        <v>42</v>
      </c>
      <c r="G3" s="6" t="s">
        <v>43</v>
      </c>
      <c r="H3" s="20" t="s">
        <v>5</v>
      </c>
      <c r="I3" s="20" t="s">
        <v>6</v>
      </c>
      <c r="J3" s="6" t="s">
        <v>44</v>
      </c>
      <c r="K3" s="6" t="s">
        <v>45</v>
      </c>
      <c r="L3" s="20" t="s">
        <v>8</v>
      </c>
      <c r="M3" s="20" t="s">
        <v>2</v>
      </c>
      <c r="N3" s="6" t="s">
        <v>41</v>
      </c>
      <c r="O3" s="6" t="s">
        <v>11</v>
      </c>
      <c r="P3" s="6" t="s">
        <v>47</v>
      </c>
      <c r="Q3" s="6" t="s">
        <v>46</v>
      </c>
      <c r="R3" s="9" t="s">
        <v>10</v>
      </c>
      <c r="S3" s="20" t="s">
        <v>9</v>
      </c>
      <c r="T3" s="20" t="s">
        <v>2</v>
      </c>
      <c r="U3" s="6" t="s">
        <v>48</v>
      </c>
      <c r="V3" s="6" t="s">
        <v>49</v>
      </c>
      <c r="W3" s="20" t="s">
        <v>13</v>
      </c>
      <c r="X3" s="20" t="s">
        <v>2</v>
      </c>
      <c r="Y3" s="5" t="s">
        <v>50</v>
      </c>
      <c r="Z3" s="5" t="s">
        <v>79</v>
      </c>
      <c r="AA3" s="20" t="s">
        <v>14</v>
      </c>
      <c r="AB3" s="20" t="s">
        <v>2</v>
      </c>
      <c r="AC3" s="6" t="s">
        <v>51</v>
      </c>
      <c r="AD3" s="6" t="s">
        <v>52</v>
      </c>
      <c r="AE3" s="20" t="s">
        <v>15</v>
      </c>
      <c r="AF3" s="20" t="s">
        <v>2</v>
      </c>
      <c r="AG3" s="7" t="s">
        <v>36</v>
      </c>
      <c r="AH3" s="23" t="s">
        <v>16</v>
      </c>
      <c r="AI3" s="23" t="s">
        <v>2</v>
      </c>
      <c r="AJ3" s="7" t="s">
        <v>37</v>
      </c>
      <c r="AK3" s="23" t="s">
        <v>17</v>
      </c>
      <c r="AL3" s="23" t="s">
        <v>2</v>
      </c>
      <c r="AM3" s="7" t="s">
        <v>27</v>
      </c>
      <c r="AN3" s="23" t="s">
        <v>19</v>
      </c>
      <c r="AO3" s="23" t="s">
        <v>2</v>
      </c>
      <c r="AP3" s="7" t="s">
        <v>28</v>
      </c>
      <c r="AQ3" s="23" t="s">
        <v>20</v>
      </c>
      <c r="AR3" s="23" t="s">
        <v>2</v>
      </c>
      <c r="AS3" s="7" t="s">
        <v>29</v>
      </c>
      <c r="AT3" s="23" t="s">
        <v>21</v>
      </c>
      <c r="AU3" s="23" t="s">
        <v>2</v>
      </c>
      <c r="AV3" s="7" t="s">
        <v>30</v>
      </c>
      <c r="AW3" s="24" t="s">
        <v>23</v>
      </c>
      <c r="AX3" s="24" t="s">
        <v>2</v>
      </c>
      <c r="AY3" s="3" t="s">
        <v>38</v>
      </c>
      <c r="AZ3" s="24" t="s">
        <v>24</v>
      </c>
      <c r="BA3" s="24" t="s">
        <v>2</v>
      </c>
      <c r="BB3" s="3" t="s">
        <v>39</v>
      </c>
      <c r="BC3" s="24" t="s">
        <v>25</v>
      </c>
      <c r="BD3" s="24" t="s">
        <v>2</v>
      </c>
      <c r="BE3" s="3" t="s">
        <v>40</v>
      </c>
      <c r="BF3" s="24" t="s">
        <v>26</v>
      </c>
      <c r="BG3" s="24" t="s">
        <v>2</v>
      </c>
      <c r="BH3" s="3" t="s">
        <v>31</v>
      </c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x14ac:dyDescent="0.25">
      <c r="A4" s="64" t="s">
        <v>53</v>
      </c>
      <c r="B4" s="48" t="s">
        <v>76</v>
      </c>
      <c r="C4" s="51">
        <f>E4+I4+M4+T4+X4+AB4+AF4+AI4+AL4+AO4+AR4+AU4+AX4+BA4+BD4+BG4</f>
        <v>4.95</v>
      </c>
      <c r="D4" s="35">
        <f>F4/G4</f>
        <v>0.9985828480133635</v>
      </c>
      <c r="E4" s="52">
        <v>1</v>
      </c>
      <c r="F4" s="41">
        <v>21845973</v>
      </c>
      <c r="G4" s="41">
        <v>21876976</v>
      </c>
      <c r="H4" s="35">
        <v>0</v>
      </c>
      <c r="I4" s="35">
        <v>1</v>
      </c>
      <c r="J4" s="41">
        <v>0</v>
      </c>
      <c r="K4" s="41">
        <v>0</v>
      </c>
      <c r="L4" s="35">
        <f>(R4+R5+R6+R7+R8+R9+R10+R11+R12+R13+R14+R15+R17+R18)/N4</f>
        <v>0.96658166924812405</v>
      </c>
      <c r="M4" s="52">
        <v>1</v>
      </c>
      <c r="N4" s="41">
        <v>15</v>
      </c>
      <c r="O4" s="16" t="s">
        <v>58</v>
      </c>
      <c r="P4" s="13">
        <v>981</v>
      </c>
      <c r="Q4" s="13">
        <v>894</v>
      </c>
      <c r="R4" s="14">
        <f>P4/Q4</f>
        <v>1.0973154362416107</v>
      </c>
      <c r="S4" s="35">
        <f>U4/V4</f>
        <v>1.0873977481713486</v>
      </c>
      <c r="T4" s="52">
        <v>0.75</v>
      </c>
      <c r="U4" s="44">
        <v>390022657</v>
      </c>
      <c r="V4" s="44">
        <v>358675248</v>
      </c>
      <c r="W4" s="35">
        <f>Y4/Z4</f>
        <v>0.9999979021857488</v>
      </c>
      <c r="X4" s="52">
        <v>0</v>
      </c>
      <c r="Y4" s="67">
        <v>38711639.789999999</v>
      </c>
      <c r="Z4" s="67">
        <v>38711721</v>
      </c>
      <c r="AA4" s="35">
        <f>AC4/AD4</f>
        <v>0.99997446106046228</v>
      </c>
      <c r="AB4" s="52">
        <v>1</v>
      </c>
      <c r="AC4" s="44">
        <v>389169493.43000001</v>
      </c>
      <c r="AD4" s="44">
        <v>389179432.66000003</v>
      </c>
      <c r="AE4" s="35">
        <v>0</v>
      </c>
      <c r="AF4" s="35">
        <v>0</v>
      </c>
      <c r="AG4" s="41">
        <v>0</v>
      </c>
      <c r="AH4" s="35">
        <v>0</v>
      </c>
      <c r="AI4" s="35">
        <v>0</v>
      </c>
      <c r="AJ4" s="41">
        <v>0</v>
      </c>
      <c r="AK4" s="35">
        <v>0</v>
      </c>
      <c r="AL4" s="35">
        <v>0</v>
      </c>
      <c r="AM4" s="41">
        <v>0</v>
      </c>
      <c r="AN4" s="35">
        <v>0</v>
      </c>
      <c r="AO4" s="35">
        <v>0</v>
      </c>
      <c r="AP4" s="41">
        <v>0</v>
      </c>
      <c r="AQ4" s="35">
        <v>0</v>
      </c>
      <c r="AR4" s="35">
        <v>0</v>
      </c>
      <c r="AS4" s="41">
        <v>0</v>
      </c>
      <c r="AT4" s="35">
        <v>0</v>
      </c>
      <c r="AU4" s="35">
        <v>0.2</v>
      </c>
      <c r="AV4" s="41">
        <v>0</v>
      </c>
      <c r="AW4" s="35">
        <v>0</v>
      </c>
      <c r="AX4" s="35">
        <v>0</v>
      </c>
      <c r="AY4" s="41">
        <v>0</v>
      </c>
      <c r="AZ4" s="35">
        <v>0</v>
      </c>
      <c r="BA4" s="35">
        <v>0</v>
      </c>
      <c r="BB4" s="41">
        <v>0</v>
      </c>
      <c r="BC4" s="35">
        <v>0</v>
      </c>
      <c r="BD4" s="35">
        <v>0</v>
      </c>
      <c r="BE4" s="41">
        <v>0</v>
      </c>
      <c r="BF4" s="35">
        <v>0</v>
      </c>
      <c r="BG4" s="35">
        <v>0</v>
      </c>
      <c r="BH4" s="41">
        <v>0</v>
      </c>
    </row>
    <row r="5" spans="1:84" x14ac:dyDescent="0.25">
      <c r="A5" s="65"/>
      <c r="B5" s="49"/>
      <c r="C5" s="51"/>
      <c r="D5" s="36"/>
      <c r="E5" s="53"/>
      <c r="F5" s="42"/>
      <c r="G5" s="42"/>
      <c r="H5" s="36"/>
      <c r="I5" s="36"/>
      <c r="J5" s="42"/>
      <c r="K5" s="42"/>
      <c r="L5" s="36"/>
      <c r="M5" s="53"/>
      <c r="N5" s="42"/>
      <c r="O5" s="16" t="s">
        <v>59</v>
      </c>
      <c r="P5" s="13">
        <v>1156</v>
      </c>
      <c r="Q5" s="13">
        <v>1156</v>
      </c>
      <c r="R5" s="14">
        <f t="shared" ref="R5:R18" si="0">P5/Q5</f>
        <v>1</v>
      </c>
      <c r="S5" s="36"/>
      <c r="T5" s="53"/>
      <c r="U5" s="44"/>
      <c r="V5" s="44"/>
      <c r="W5" s="36"/>
      <c r="X5" s="53"/>
      <c r="Y5" s="67"/>
      <c r="Z5" s="67"/>
      <c r="AA5" s="36"/>
      <c r="AB5" s="53"/>
      <c r="AC5" s="44"/>
      <c r="AD5" s="44"/>
      <c r="AE5" s="36"/>
      <c r="AF5" s="36"/>
      <c r="AG5" s="42"/>
      <c r="AH5" s="36"/>
      <c r="AI5" s="36"/>
      <c r="AJ5" s="42"/>
      <c r="AK5" s="36"/>
      <c r="AL5" s="36"/>
      <c r="AM5" s="42"/>
      <c r="AN5" s="36"/>
      <c r="AO5" s="36"/>
      <c r="AP5" s="42"/>
      <c r="AQ5" s="36"/>
      <c r="AR5" s="36"/>
      <c r="AS5" s="42"/>
      <c r="AT5" s="36"/>
      <c r="AU5" s="36"/>
      <c r="AV5" s="42"/>
      <c r="AW5" s="36"/>
      <c r="AX5" s="36"/>
      <c r="AY5" s="42"/>
      <c r="AZ5" s="36"/>
      <c r="BA5" s="36"/>
      <c r="BB5" s="42"/>
      <c r="BC5" s="36"/>
      <c r="BD5" s="36"/>
      <c r="BE5" s="42"/>
      <c r="BF5" s="36"/>
      <c r="BG5" s="36"/>
      <c r="BH5" s="42"/>
    </row>
    <row r="6" spans="1:84" x14ac:dyDescent="0.25">
      <c r="A6" s="65"/>
      <c r="B6" s="49"/>
      <c r="C6" s="51"/>
      <c r="D6" s="36"/>
      <c r="E6" s="53"/>
      <c r="F6" s="42"/>
      <c r="G6" s="42"/>
      <c r="H6" s="36"/>
      <c r="I6" s="36"/>
      <c r="J6" s="42"/>
      <c r="K6" s="42"/>
      <c r="L6" s="36"/>
      <c r="M6" s="53"/>
      <c r="N6" s="42"/>
      <c r="O6" s="16" t="s">
        <v>60</v>
      </c>
      <c r="P6" s="13">
        <v>120</v>
      </c>
      <c r="Q6" s="13">
        <v>120</v>
      </c>
      <c r="R6" s="14">
        <f t="shared" si="0"/>
        <v>1</v>
      </c>
      <c r="S6" s="36"/>
      <c r="T6" s="53"/>
      <c r="U6" s="44"/>
      <c r="V6" s="44"/>
      <c r="W6" s="36"/>
      <c r="X6" s="53"/>
      <c r="Y6" s="67"/>
      <c r="Z6" s="67"/>
      <c r="AA6" s="36"/>
      <c r="AB6" s="53"/>
      <c r="AC6" s="44"/>
      <c r="AD6" s="44"/>
      <c r="AE6" s="36"/>
      <c r="AF6" s="36"/>
      <c r="AG6" s="42"/>
      <c r="AH6" s="36"/>
      <c r="AI6" s="36"/>
      <c r="AJ6" s="42"/>
      <c r="AK6" s="36"/>
      <c r="AL6" s="36"/>
      <c r="AM6" s="42"/>
      <c r="AN6" s="36"/>
      <c r="AO6" s="36"/>
      <c r="AP6" s="42"/>
      <c r="AQ6" s="36"/>
      <c r="AR6" s="36"/>
      <c r="AS6" s="42"/>
      <c r="AT6" s="36"/>
      <c r="AU6" s="36"/>
      <c r="AV6" s="42"/>
      <c r="AW6" s="36"/>
      <c r="AX6" s="36"/>
      <c r="AY6" s="42"/>
      <c r="AZ6" s="36"/>
      <c r="BA6" s="36"/>
      <c r="BB6" s="42"/>
      <c r="BC6" s="36"/>
      <c r="BD6" s="36"/>
      <c r="BE6" s="42"/>
      <c r="BF6" s="36"/>
      <c r="BG6" s="36"/>
      <c r="BH6" s="42"/>
    </row>
    <row r="7" spans="1:84" ht="14.25" customHeight="1" x14ac:dyDescent="0.25">
      <c r="A7" s="65"/>
      <c r="B7" s="49"/>
      <c r="C7" s="51"/>
      <c r="D7" s="36"/>
      <c r="E7" s="53"/>
      <c r="F7" s="42"/>
      <c r="G7" s="42"/>
      <c r="H7" s="36"/>
      <c r="I7" s="36"/>
      <c r="J7" s="42"/>
      <c r="K7" s="42"/>
      <c r="L7" s="36"/>
      <c r="M7" s="53"/>
      <c r="N7" s="42"/>
      <c r="O7" s="16" t="s">
        <v>61</v>
      </c>
      <c r="P7" s="13">
        <v>195</v>
      </c>
      <c r="Q7" s="13">
        <v>195</v>
      </c>
      <c r="R7" s="14">
        <f t="shared" si="0"/>
        <v>1</v>
      </c>
      <c r="S7" s="36"/>
      <c r="T7" s="53"/>
      <c r="U7" s="44"/>
      <c r="V7" s="44"/>
      <c r="W7" s="36"/>
      <c r="X7" s="53"/>
      <c r="Y7" s="67"/>
      <c r="Z7" s="67"/>
      <c r="AA7" s="36"/>
      <c r="AB7" s="53"/>
      <c r="AC7" s="44"/>
      <c r="AD7" s="44"/>
      <c r="AE7" s="36"/>
      <c r="AF7" s="36"/>
      <c r="AG7" s="42"/>
      <c r="AH7" s="36"/>
      <c r="AI7" s="36"/>
      <c r="AJ7" s="42"/>
      <c r="AK7" s="36"/>
      <c r="AL7" s="36"/>
      <c r="AM7" s="42"/>
      <c r="AN7" s="36"/>
      <c r="AO7" s="36"/>
      <c r="AP7" s="42"/>
      <c r="AQ7" s="36"/>
      <c r="AR7" s="36"/>
      <c r="AS7" s="42"/>
      <c r="AT7" s="36"/>
      <c r="AU7" s="36"/>
      <c r="AV7" s="42"/>
      <c r="AW7" s="36"/>
      <c r="AX7" s="36"/>
      <c r="AY7" s="42"/>
      <c r="AZ7" s="36"/>
      <c r="BA7" s="36"/>
      <c r="BB7" s="42"/>
      <c r="BC7" s="36"/>
      <c r="BD7" s="36"/>
      <c r="BE7" s="42"/>
      <c r="BF7" s="36"/>
      <c r="BG7" s="36"/>
      <c r="BH7" s="42"/>
    </row>
    <row r="8" spans="1:84" ht="14.25" customHeight="1" x14ac:dyDescent="0.25">
      <c r="A8" s="65"/>
      <c r="B8" s="49"/>
      <c r="C8" s="51"/>
      <c r="D8" s="36"/>
      <c r="E8" s="53"/>
      <c r="F8" s="42"/>
      <c r="G8" s="42"/>
      <c r="H8" s="36"/>
      <c r="I8" s="36"/>
      <c r="J8" s="42"/>
      <c r="K8" s="42"/>
      <c r="L8" s="36"/>
      <c r="M8" s="53"/>
      <c r="N8" s="42"/>
      <c r="O8" s="16" t="s">
        <v>62</v>
      </c>
      <c r="P8" s="13">
        <v>47</v>
      </c>
      <c r="Q8" s="13">
        <v>47</v>
      </c>
      <c r="R8" s="14">
        <f t="shared" si="0"/>
        <v>1</v>
      </c>
      <c r="S8" s="36"/>
      <c r="T8" s="53"/>
      <c r="U8" s="44"/>
      <c r="V8" s="44"/>
      <c r="W8" s="36"/>
      <c r="X8" s="53"/>
      <c r="Y8" s="67"/>
      <c r="Z8" s="67"/>
      <c r="AA8" s="36"/>
      <c r="AB8" s="53"/>
      <c r="AC8" s="44"/>
      <c r="AD8" s="44"/>
      <c r="AE8" s="36"/>
      <c r="AF8" s="36"/>
      <c r="AG8" s="42"/>
      <c r="AH8" s="36"/>
      <c r="AI8" s="36"/>
      <c r="AJ8" s="42"/>
      <c r="AK8" s="36"/>
      <c r="AL8" s="36"/>
      <c r="AM8" s="42"/>
      <c r="AN8" s="36"/>
      <c r="AO8" s="36"/>
      <c r="AP8" s="42"/>
      <c r="AQ8" s="36"/>
      <c r="AR8" s="36"/>
      <c r="AS8" s="42"/>
      <c r="AT8" s="36"/>
      <c r="AU8" s="36"/>
      <c r="AV8" s="42"/>
      <c r="AW8" s="36"/>
      <c r="AX8" s="36"/>
      <c r="AY8" s="42"/>
      <c r="AZ8" s="36"/>
      <c r="BA8" s="36"/>
      <c r="BB8" s="42"/>
      <c r="BC8" s="36"/>
      <c r="BD8" s="36"/>
      <c r="BE8" s="42"/>
      <c r="BF8" s="36"/>
      <c r="BG8" s="36"/>
      <c r="BH8" s="42"/>
    </row>
    <row r="9" spans="1:84" x14ac:dyDescent="0.25">
      <c r="A9" s="65"/>
      <c r="B9" s="49"/>
      <c r="C9" s="51"/>
      <c r="D9" s="36"/>
      <c r="E9" s="53"/>
      <c r="F9" s="42"/>
      <c r="G9" s="42"/>
      <c r="H9" s="36"/>
      <c r="I9" s="36"/>
      <c r="J9" s="42"/>
      <c r="K9" s="42"/>
      <c r="L9" s="36"/>
      <c r="M9" s="53"/>
      <c r="N9" s="42"/>
      <c r="O9" s="16" t="s">
        <v>63</v>
      </c>
      <c r="P9" s="13">
        <v>80</v>
      </c>
      <c r="Q9" s="13">
        <v>80</v>
      </c>
      <c r="R9" s="14">
        <f t="shared" si="0"/>
        <v>1</v>
      </c>
      <c r="S9" s="36"/>
      <c r="T9" s="53"/>
      <c r="U9" s="44"/>
      <c r="V9" s="44"/>
      <c r="W9" s="36"/>
      <c r="X9" s="53"/>
      <c r="Y9" s="67"/>
      <c r="Z9" s="67"/>
      <c r="AA9" s="36"/>
      <c r="AB9" s="53"/>
      <c r="AC9" s="44"/>
      <c r="AD9" s="44"/>
      <c r="AE9" s="36"/>
      <c r="AF9" s="36"/>
      <c r="AG9" s="42"/>
      <c r="AH9" s="36"/>
      <c r="AI9" s="36"/>
      <c r="AJ9" s="42"/>
      <c r="AK9" s="36"/>
      <c r="AL9" s="36"/>
      <c r="AM9" s="42"/>
      <c r="AN9" s="36"/>
      <c r="AO9" s="36"/>
      <c r="AP9" s="42"/>
      <c r="AQ9" s="36"/>
      <c r="AR9" s="36"/>
      <c r="AS9" s="42"/>
      <c r="AT9" s="36"/>
      <c r="AU9" s="36"/>
      <c r="AV9" s="42"/>
      <c r="AW9" s="36"/>
      <c r="AX9" s="36"/>
      <c r="AY9" s="42"/>
      <c r="AZ9" s="36"/>
      <c r="BA9" s="36"/>
      <c r="BB9" s="42"/>
      <c r="BC9" s="36"/>
      <c r="BD9" s="36"/>
      <c r="BE9" s="42"/>
      <c r="BF9" s="36"/>
      <c r="BG9" s="36"/>
      <c r="BH9" s="42"/>
    </row>
    <row r="10" spans="1:84" x14ac:dyDescent="0.25">
      <c r="A10" s="65"/>
      <c r="B10" s="49"/>
      <c r="C10" s="51"/>
      <c r="D10" s="36"/>
      <c r="E10" s="53"/>
      <c r="F10" s="42"/>
      <c r="G10" s="42"/>
      <c r="H10" s="36"/>
      <c r="I10" s="36"/>
      <c r="J10" s="42"/>
      <c r="K10" s="42"/>
      <c r="L10" s="36"/>
      <c r="M10" s="53"/>
      <c r="N10" s="42"/>
      <c r="O10" s="16" t="s">
        <v>64</v>
      </c>
      <c r="P10" s="13">
        <v>132</v>
      </c>
      <c r="Q10" s="13">
        <v>130</v>
      </c>
      <c r="R10" s="14">
        <f t="shared" si="0"/>
        <v>1.0153846153846153</v>
      </c>
      <c r="S10" s="36"/>
      <c r="T10" s="53"/>
      <c r="U10" s="44"/>
      <c r="V10" s="44"/>
      <c r="W10" s="36"/>
      <c r="X10" s="53"/>
      <c r="Y10" s="67"/>
      <c r="Z10" s="67"/>
      <c r="AA10" s="36"/>
      <c r="AB10" s="53"/>
      <c r="AC10" s="44"/>
      <c r="AD10" s="44"/>
      <c r="AE10" s="36"/>
      <c r="AF10" s="36"/>
      <c r="AG10" s="42"/>
      <c r="AH10" s="36"/>
      <c r="AI10" s="36"/>
      <c r="AJ10" s="42"/>
      <c r="AK10" s="36"/>
      <c r="AL10" s="36"/>
      <c r="AM10" s="42"/>
      <c r="AN10" s="36"/>
      <c r="AO10" s="36"/>
      <c r="AP10" s="42"/>
      <c r="AQ10" s="36"/>
      <c r="AR10" s="36"/>
      <c r="AS10" s="42"/>
      <c r="AT10" s="36"/>
      <c r="AU10" s="36"/>
      <c r="AV10" s="42"/>
      <c r="AW10" s="36"/>
      <c r="AX10" s="36"/>
      <c r="AY10" s="42"/>
      <c r="AZ10" s="36"/>
      <c r="BA10" s="36"/>
      <c r="BB10" s="42"/>
      <c r="BC10" s="36"/>
      <c r="BD10" s="36"/>
      <c r="BE10" s="42"/>
      <c r="BF10" s="36"/>
      <c r="BG10" s="36"/>
      <c r="BH10" s="42"/>
    </row>
    <row r="11" spans="1:84" x14ac:dyDescent="0.25">
      <c r="A11" s="65"/>
      <c r="B11" s="49"/>
      <c r="C11" s="51"/>
      <c r="D11" s="36"/>
      <c r="E11" s="53"/>
      <c r="F11" s="42"/>
      <c r="G11" s="42"/>
      <c r="H11" s="36"/>
      <c r="I11" s="36"/>
      <c r="J11" s="42"/>
      <c r="K11" s="42"/>
      <c r="L11" s="36"/>
      <c r="M11" s="53"/>
      <c r="N11" s="42"/>
      <c r="O11" s="16" t="s">
        <v>65</v>
      </c>
      <c r="P11" s="13">
        <v>651</v>
      </c>
      <c r="Q11" s="13">
        <v>651</v>
      </c>
      <c r="R11" s="14">
        <f t="shared" si="0"/>
        <v>1</v>
      </c>
      <c r="S11" s="36"/>
      <c r="T11" s="53"/>
      <c r="U11" s="44"/>
      <c r="V11" s="44"/>
      <c r="W11" s="36"/>
      <c r="X11" s="53"/>
      <c r="Y11" s="67"/>
      <c r="Z11" s="67"/>
      <c r="AA11" s="36"/>
      <c r="AB11" s="53"/>
      <c r="AC11" s="44"/>
      <c r="AD11" s="44"/>
      <c r="AE11" s="36"/>
      <c r="AF11" s="36"/>
      <c r="AG11" s="42"/>
      <c r="AH11" s="36"/>
      <c r="AI11" s="36"/>
      <c r="AJ11" s="42"/>
      <c r="AK11" s="36"/>
      <c r="AL11" s="36"/>
      <c r="AM11" s="42"/>
      <c r="AN11" s="36"/>
      <c r="AO11" s="36"/>
      <c r="AP11" s="42"/>
      <c r="AQ11" s="36"/>
      <c r="AR11" s="36"/>
      <c r="AS11" s="42"/>
      <c r="AT11" s="36"/>
      <c r="AU11" s="36"/>
      <c r="AV11" s="42"/>
      <c r="AW11" s="36"/>
      <c r="AX11" s="36"/>
      <c r="AY11" s="42"/>
      <c r="AZ11" s="36"/>
      <c r="BA11" s="36"/>
      <c r="BB11" s="42"/>
      <c r="BC11" s="36"/>
      <c r="BD11" s="36"/>
      <c r="BE11" s="42"/>
      <c r="BF11" s="36"/>
      <c r="BG11" s="36"/>
      <c r="BH11" s="42"/>
    </row>
    <row r="12" spans="1:84" ht="30" x14ac:dyDescent="0.25">
      <c r="A12" s="65"/>
      <c r="B12" s="49"/>
      <c r="C12" s="51"/>
      <c r="D12" s="36"/>
      <c r="E12" s="53"/>
      <c r="F12" s="42"/>
      <c r="G12" s="42"/>
      <c r="H12" s="36"/>
      <c r="I12" s="36"/>
      <c r="J12" s="42"/>
      <c r="K12" s="42"/>
      <c r="L12" s="36"/>
      <c r="M12" s="53"/>
      <c r="N12" s="42"/>
      <c r="O12" s="16" t="s">
        <v>66</v>
      </c>
      <c r="P12" s="13">
        <v>153</v>
      </c>
      <c r="Q12" s="13">
        <v>153</v>
      </c>
      <c r="R12" s="14">
        <f t="shared" si="0"/>
        <v>1</v>
      </c>
      <c r="S12" s="36"/>
      <c r="T12" s="53"/>
      <c r="U12" s="44"/>
      <c r="V12" s="44"/>
      <c r="W12" s="36"/>
      <c r="X12" s="53"/>
      <c r="Y12" s="67"/>
      <c r="Z12" s="67"/>
      <c r="AA12" s="36"/>
      <c r="AB12" s="53"/>
      <c r="AC12" s="44"/>
      <c r="AD12" s="44"/>
      <c r="AE12" s="36"/>
      <c r="AF12" s="36"/>
      <c r="AG12" s="42"/>
      <c r="AH12" s="36"/>
      <c r="AI12" s="36"/>
      <c r="AJ12" s="42"/>
      <c r="AK12" s="36"/>
      <c r="AL12" s="36"/>
      <c r="AM12" s="42"/>
      <c r="AN12" s="36"/>
      <c r="AO12" s="36"/>
      <c r="AP12" s="42"/>
      <c r="AQ12" s="36"/>
      <c r="AR12" s="36"/>
      <c r="AS12" s="42"/>
      <c r="AT12" s="36"/>
      <c r="AU12" s="36"/>
      <c r="AV12" s="42"/>
      <c r="AW12" s="36"/>
      <c r="AX12" s="36"/>
      <c r="AY12" s="42"/>
      <c r="AZ12" s="36"/>
      <c r="BA12" s="36"/>
      <c r="BB12" s="42"/>
      <c r="BC12" s="36"/>
      <c r="BD12" s="36"/>
      <c r="BE12" s="42"/>
      <c r="BF12" s="36"/>
      <c r="BG12" s="36"/>
      <c r="BH12" s="42"/>
    </row>
    <row r="13" spans="1:84" x14ac:dyDescent="0.25">
      <c r="A13" s="65"/>
      <c r="B13" s="49"/>
      <c r="C13" s="51"/>
      <c r="D13" s="36"/>
      <c r="E13" s="53"/>
      <c r="F13" s="42"/>
      <c r="G13" s="42"/>
      <c r="H13" s="36"/>
      <c r="I13" s="36"/>
      <c r="J13" s="42"/>
      <c r="K13" s="42"/>
      <c r="L13" s="36"/>
      <c r="M13" s="53"/>
      <c r="N13" s="42"/>
      <c r="O13" s="16" t="s">
        <v>67</v>
      </c>
      <c r="P13" s="13">
        <v>338</v>
      </c>
      <c r="Q13" s="13">
        <v>280</v>
      </c>
      <c r="R13" s="14">
        <f t="shared" si="0"/>
        <v>1.2071428571428571</v>
      </c>
      <c r="S13" s="36"/>
      <c r="T13" s="53"/>
      <c r="U13" s="44"/>
      <c r="V13" s="44"/>
      <c r="W13" s="36"/>
      <c r="X13" s="53"/>
      <c r="Y13" s="67"/>
      <c r="Z13" s="67"/>
      <c r="AA13" s="36"/>
      <c r="AB13" s="53"/>
      <c r="AC13" s="44"/>
      <c r="AD13" s="44"/>
      <c r="AE13" s="36"/>
      <c r="AF13" s="36"/>
      <c r="AG13" s="42"/>
      <c r="AH13" s="36"/>
      <c r="AI13" s="36"/>
      <c r="AJ13" s="42"/>
      <c r="AK13" s="36"/>
      <c r="AL13" s="36"/>
      <c r="AM13" s="42"/>
      <c r="AN13" s="36"/>
      <c r="AO13" s="36"/>
      <c r="AP13" s="42"/>
      <c r="AQ13" s="36"/>
      <c r="AR13" s="36"/>
      <c r="AS13" s="42"/>
      <c r="AT13" s="36"/>
      <c r="AU13" s="36"/>
      <c r="AV13" s="42"/>
      <c r="AW13" s="36"/>
      <c r="AX13" s="36"/>
      <c r="AY13" s="42"/>
      <c r="AZ13" s="36"/>
      <c r="BA13" s="36"/>
      <c r="BB13" s="42"/>
      <c r="BC13" s="36"/>
      <c r="BD13" s="36"/>
      <c r="BE13" s="42"/>
      <c r="BF13" s="36"/>
      <c r="BG13" s="36"/>
      <c r="BH13" s="42"/>
    </row>
    <row r="14" spans="1:84" x14ac:dyDescent="0.25">
      <c r="A14" s="65"/>
      <c r="B14" s="49"/>
      <c r="C14" s="51"/>
      <c r="D14" s="36"/>
      <c r="E14" s="53"/>
      <c r="F14" s="42"/>
      <c r="G14" s="42"/>
      <c r="H14" s="36"/>
      <c r="I14" s="36"/>
      <c r="J14" s="42"/>
      <c r="K14" s="42"/>
      <c r="L14" s="36"/>
      <c r="M14" s="53"/>
      <c r="N14" s="42"/>
      <c r="O14" s="16" t="s">
        <v>68</v>
      </c>
      <c r="P14" s="13">
        <v>127</v>
      </c>
      <c r="Q14" s="13">
        <v>129</v>
      </c>
      <c r="R14" s="14">
        <f t="shared" si="0"/>
        <v>0.98449612403100772</v>
      </c>
      <c r="S14" s="36"/>
      <c r="T14" s="53"/>
      <c r="U14" s="44"/>
      <c r="V14" s="44"/>
      <c r="W14" s="36"/>
      <c r="X14" s="53"/>
      <c r="Y14" s="67"/>
      <c r="Z14" s="67"/>
      <c r="AA14" s="36"/>
      <c r="AB14" s="53"/>
      <c r="AC14" s="44"/>
      <c r="AD14" s="44"/>
      <c r="AE14" s="36"/>
      <c r="AF14" s="36"/>
      <c r="AG14" s="42"/>
      <c r="AH14" s="36"/>
      <c r="AI14" s="36"/>
      <c r="AJ14" s="42"/>
      <c r="AK14" s="36"/>
      <c r="AL14" s="36"/>
      <c r="AM14" s="42"/>
      <c r="AN14" s="36"/>
      <c r="AO14" s="36"/>
      <c r="AP14" s="42"/>
      <c r="AQ14" s="36"/>
      <c r="AR14" s="36"/>
      <c r="AS14" s="42"/>
      <c r="AT14" s="36"/>
      <c r="AU14" s="36"/>
      <c r="AV14" s="42"/>
      <c r="AW14" s="36"/>
      <c r="AX14" s="36"/>
      <c r="AY14" s="42"/>
      <c r="AZ14" s="36"/>
      <c r="BA14" s="36"/>
      <c r="BB14" s="42"/>
      <c r="BC14" s="36"/>
      <c r="BD14" s="36"/>
      <c r="BE14" s="42"/>
      <c r="BF14" s="36"/>
      <c r="BG14" s="36"/>
      <c r="BH14" s="42"/>
    </row>
    <row r="15" spans="1:84" x14ac:dyDescent="0.25">
      <c r="A15" s="65"/>
      <c r="B15" s="49"/>
      <c r="C15" s="51"/>
      <c r="D15" s="36"/>
      <c r="E15" s="53"/>
      <c r="F15" s="42"/>
      <c r="G15" s="42"/>
      <c r="H15" s="36"/>
      <c r="I15" s="36"/>
      <c r="J15" s="42"/>
      <c r="K15" s="42"/>
      <c r="L15" s="36"/>
      <c r="M15" s="53"/>
      <c r="N15" s="42"/>
      <c r="O15" s="16" t="s">
        <v>69</v>
      </c>
      <c r="P15" s="13">
        <v>83</v>
      </c>
      <c r="Q15" s="13">
        <v>62</v>
      </c>
      <c r="R15" s="14">
        <f t="shared" si="0"/>
        <v>1.3387096774193548</v>
      </c>
      <c r="S15" s="36"/>
      <c r="T15" s="53"/>
      <c r="U15" s="44"/>
      <c r="V15" s="44"/>
      <c r="W15" s="36"/>
      <c r="X15" s="53"/>
      <c r="Y15" s="67"/>
      <c r="Z15" s="67"/>
      <c r="AA15" s="36"/>
      <c r="AB15" s="53"/>
      <c r="AC15" s="44"/>
      <c r="AD15" s="44"/>
      <c r="AE15" s="36"/>
      <c r="AF15" s="36"/>
      <c r="AG15" s="42"/>
      <c r="AH15" s="36"/>
      <c r="AI15" s="36"/>
      <c r="AJ15" s="42"/>
      <c r="AK15" s="36"/>
      <c r="AL15" s="36"/>
      <c r="AM15" s="42"/>
      <c r="AN15" s="36"/>
      <c r="AO15" s="36"/>
      <c r="AP15" s="42"/>
      <c r="AQ15" s="36"/>
      <c r="AR15" s="36"/>
      <c r="AS15" s="42"/>
      <c r="AT15" s="36"/>
      <c r="AU15" s="36"/>
      <c r="AV15" s="42"/>
      <c r="AW15" s="36"/>
      <c r="AX15" s="36"/>
      <c r="AY15" s="42"/>
      <c r="AZ15" s="36"/>
      <c r="BA15" s="36"/>
      <c r="BB15" s="42"/>
      <c r="BC15" s="36"/>
      <c r="BD15" s="36"/>
      <c r="BE15" s="42"/>
      <c r="BF15" s="36"/>
      <c r="BG15" s="36"/>
      <c r="BH15" s="42"/>
    </row>
    <row r="16" spans="1:84" x14ac:dyDescent="0.25">
      <c r="A16" s="65"/>
      <c r="B16" s="49"/>
      <c r="C16" s="51"/>
      <c r="D16" s="36"/>
      <c r="E16" s="53"/>
      <c r="F16" s="42"/>
      <c r="G16" s="42"/>
      <c r="H16" s="36"/>
      <c r="I16" s="36"/>
      <c r="J16" s="42"/>
      <c r="K16" s="42"/>
      <c r="L16" s="36"/>
      <c r="M16" s="53"/>
      <c r="N16" s="42"/>
      <c r="O16" s="16" t="s">
        <v>77</v>
      </c>
      <c r="P16" s="13">
        <v>15</v>
      </c>
      <c r="Q16" s="13">
        <v>15</v>
      </c>
      <c r="R16" s="14">
        <f t="shared" si="0"/>
        <v>1</v>
      </c>
      <c r="S16" s="36"/>
      <c r="T16" s="53"/>
      <c r="U16" s="44"/>
      <c r="V16" s="44"/>
      <c r="W16" s="36"/>
      <c r="X16" s="53"/>
      <c r="Y16" s="67"/>
      <c r="Z16" s="67"/>
      <c r="AA16" s="36"/>
      <c r="AB16" s="53"/>
      <c r="AC16" s="44"/>
      <c r="AD16" s="44"/>
      <c r="AE16" s="36"/>
      <c r="AF16" s="36"/>
      <c r="AG16" s="42"/>
      <c r="AH16" s="36"/>
      <c r="AI16" s="36"/>
      <c r="AJ16" s="42"/>
      <c r="AK16" s="36"/>
      <c r="AL16" s="36"/>
      <c r="AM16" s="42"/>
      <c r="AN16" s="36"/>
      <c r="AO16" s="36"/>
      <c r="AP16" s="42"/>
      <c r="AQ16" s="36"/>
      <c r="AR16" s="36"/>
      <c r="AS16" s="42"/>
      <c r="AT16" s="36"/>
      <c r="AU16" s="36"/>
      <c r="AV16" s="42"/>
      <c r="AW16" s="36"/>
      <c r="AX16" s="36"/>
      <c r="AY16" s="42"/>
      <c r="AZ16" s="36"/>
      <c r="BA16" s="36"/>
      <c r="BB16" s="42"/>
      <c r="BC16" s="36"/>
      <c r="BD16" s="36"/>
      <c r="BE16" s="42"/>
      <c r="BF16" s="36"/>
      <c r="BG16" s="36"/>
      <c r="BH16" s="42"/>
    </row>
    <row r="17" spans="1:60" ht="45" x14ac:dyDescent="0.25">
      <c r="A17" s="65"/>
      <c r="B17" s="49"/>
      <c r="C17" s="51"/>
      <c r="D17" s="36"/>
      <c r="E17" s="53"/>
      <c r="F17" s="42"/>
      <c r="G17" s="42"/>
      <c r="H17" s="36"/>
      <c r="I17" s="36"/>
      <c r="J17" s="42"/>
      <c r="K17" s="42"/>
      <c r="L17" s="36"/>
      <c r="M17" s="53"/>
      <c r="N17" s="42"/>
      <c r="O17" s="16" t="s">
        <v>70</v>
      </c>
      <c r="P17" s="13">
        <v>71</v>
      </c>
      <c r="Q17" s="13">
        <v>72</v>
      </c>
      <c r="R17" s="14">
        <f t="shared" si="0"/>
        <v>0.98611111111111116</v>
      </c>
      <c r="S17" s="36"/>
      <c r="T17" s="53"/>
      <c r="U17" s="44"/>
      <c r="V17" s="44"/>
      <c r="W17" s="36"/>
      <c r="X17" s="53"/>
      <c r="Y17" s="67"/>
      <c r="Z17" s="67"/>
      <c r="AA17" s="36"/>
      <c r="AB17" s="53"/>
      <c r="AC17" s="44"/>
      <c r="AD17" s="44"/>
      <c r="AE17" s="36"/>
      <c r="AF17" s="36"/>
      <c r="AG17" s="42"/>
      <c r="AH17" s="36"/>
      <c r="AI17" s="36"/>
      <c r="AJ17" s="42"/>
      <c r="AK17" s="36"/>
      <c r="AL17" s="36"/>
      <c r="AM17" s="42"/>
      <c r="AN17" s="36"/>
      <c r="AO17" s="36"/>
      <c r="AP17" s="42"/>
      <c r="AQ17" s="36"/>
      <c r="AR17" s="36"/>
      <c r="AS17" s="42"/>
      <c r="AT17" s="36"/>
      <c r="AU17" s="36"/>
      <c r="AV17" s="42"/>
      <c r="AW17" s="36"/>
      <c r="AX17" s="36"/>
      <c r="AY17" s="42"/>
      <c r="AZ17" s="36"/>
      <c r="BA17" s="36"/>
      <c r="BB17" s="42"/>
      <c r="BC17" s="36"/>
      <c r="BD17" s="36"/>
      <c r="BE17" s="42"/>
      <c r="BF17" s="36"/>
      <c r="BG17" s="36"/>
      <c r="BH17" s="42"/>
    </row>
    <row r="18" spans="1:60" ht="45" x14ac:dyDescent="0.25">
      <c r="A18" s="66"/>
      <c r="B18" s="50"/>
      <c r="C18" s="51"/>
      <c r="D18" s="37"/>
      <c r="E18" s="54"/>
      <c r="F18" s="43"/>
      <c r="G18" s="43"/>
      <c r="H18" s="37"/>
      <c r="I18" s="37"/>
      <c r="J18" s="43"/>
      <c r="K18" s="43"/>
      <c r="L18" s="37"/>
      <c r="M18" s="54"/>
      <c r="N18" s="43"/>
      <c r="O18" s="17" t="s">
        <v>78</v>
      </c>
      <c r="P18" s="15">
        <v>100</v>
      </c>
      <c r="Q18" s="15">
        <v>115</v>
      </c>
      <c r="R18" s="14">
        <f t="shared" si="0"/>
        <v>0.86956521739130432</v>
      </c>
      <c r="S18" s="37"/>
      <c r="T18" s="54"/>
      <c r="U18" s="41"/>
      <c r="V18" s="41"/>
      <c r="W18" s="37"/>
      <c r="X18" s="54"/>
      <c r="Y18" s="38"/>
      <c r="Z18" s="38"/>
      <c r="AA18" s="37"/>
      <c r="AB18" s="54"/>
      <c r="AC18" s="41"/>
      <c r="AD18" s="41"/>
      <c r="AE18" s="37"/>
      <c r="AF18" s="37"/>
      <c r="AG18" s="43"/>
      <c r="AH18" s="37"/>
      <c r="AI18" s="37"/>
      <c r="AJ18" s="43"/>
      <c r="AK18" s="37"/>
      <c r="AL18" s="37"/>
      <c r="AM18" s="43"/>
      <c r="AN18" s="37"/>
      <c r="AO18" s="37"/>
      <c r="AP18" s="43"/>
      <c r="AQ18" s="37"/>
      <c r="AR18" s="37"/>
      <c r="AS18" s="43"/>
      <c r="AT18" s="37"/>
      <c r="AU18" s="37"/>
      <c r="AV18" s="43"/>
      <c r="AW18" s="37"/>
      <c r="AX18" s="37"/>
      <c r="AY18" s="43"/>
      <c r="AZ18" s="37"/>
      <c r="BA18" s="37"/>
      <c r="BB18" s="43"/>
      <c r="BC18" s="37"/>
      <c r="BD18" s="37"/>
      <c r="BE18" s="43"/>
      <c r="BF18" s="37"/>
      <c r="BG18" s="37"/>
      <c r="BH18" s="43"/>
    </row>
    <row r="19" spans="1:60" s="10" customFormat="1" ht="45" x14ac:dyDescent="0.25">
      <c r="A19" s="25" t="s">
        <v>54</v>
      </c>
      <c r="B19" s="32" t="s">
        <v>76</v>
      </c>
      <c r="C19" s="31">
        <f>E19+I19+M19+T19+X19+AB19+AF19+AI19+AL19+AO19+AR19+AU19+AX19+BA19+BD19+BG19</f>
        <v>4.75</v>
      </c>
      <c r="D19" s="21">
        <v>0</v>
      </c>
      <c r="E19" s="26">
        <v>1</v>
      </c>
      <c r="F19" s="34">
        <v>0</v>
      </c>
      <c r="G19" s="34">
        <v>0</v>
      </c>
      <c r="H19" s="21">
        <v>0</v>
      </c>
      <c r="I19" s="26">
        <v>1</v>
      </c>
      <c r="J19" s="34">
        <v>0</v>
      </c>
      <c r="K19" s="34">
        <v>0</v>
      </c>
      <c r="L19" s="21">
        <v>0</v>
      </c>
      <c r="M19" s="26">
        <v>1</v>
      </c>
      <c r="N19" s="12">
        <v>0</v>
      </c>
      <c r="O19" s="12" t="s">
        <v>86</v>
      </c>
      <c r="P19" s="11">
        <v>0</v>
      </c>
      <c r="Q19" s="11">
        <v>0</v>
      </c>
      <c r="R19" s="14" t="e">
        <f>P19/Q19</f>
        <v>#DIV/0!</v>
      </c>
      <c r="S19" s="21">
        <f>U19/V19</f>
        <v>1.6374610359896371</v>
      </c>
      <c r="T19" s="26">
        <v>0.75</v>
      </c>
      <c r="U19" s="12">
        <v>59644767.130000003</v>
      </c>
      <c r="V19" s="12">
        <v>36425152</v>
      </c>
      <c r="W19" s="21">
        <v>0</v>
      </c>
      <c r="X19" s="21">
        <v>0</v>
      </c>
      <c r="Y19" s="12">
        <v>0</v>
      </c>
      <c r="Z19" s="12">
        <v>0</v>
      </c>
      <c r="AA19" s="21">
        <f>AC19/AD19</f>
        <v>0.99999997532788243</v>
      </c>
      <c r="AB19" s="21">
        <v>1</v>
      </c>
      <c r="AC19" s="12">
        <v>48232583.420000002</v>
      </c>
      <c r="AD19" s="12">
        <v>48232584.609999999</v>
      </c>
      <c r="AE19" s="21">
        <v>0</v>
      </c>
      <c r="AF19" s="21">
        <v>0</v>
      </c>
      <c r="AG19" s="12">
        <v>0</v>
      </c>
      <c r="AH19" s="21">
        <v>0</v>
      </c>
      <c r="AI19" s="21">
        <v>0</v>
      </c>
      <c r="AJ19" s="12">
        <v>0</v>
      </c>
      <c r="AK19" s="21">
        <v>0</v>
      </c>
      <c r="AL19" s="21">
        <v>0</v>
      </c>
      <c r="AM19" s="12">
        <v>0</v>
      </c>
      <c r="AN19" s="21">
        <v>0</v>
      </c>
      <c r="AO19" s="21">
        <v>0</v>
      </c>
      <c r="AP19" s="12">
        <v>0</v>
      </c>
      <c r="AQ19" s="21">
        <v>0</v>
      </c>
      <c r="AR19" s="21">
        <v>0</v>
      </c>
      <c r="AS19" s="12">
        <v>0</v>
      </c>
      <c r="AT19" s="21">
        <v>0</v>
      </c>
      <c r="AU19" s="21">
        <v>0</v>
      </c>
      <c r="AV19" s="12">
        <v>0</v>
      </c>
      <c r="AW19" s="21">
        <v>0</v>
      </c>
      <c r="AX19" s="21">
        <v>0</v>
      </c>
      <c r="AY19" s="12">
        <v>0</v>
      </c>
      <c r="AZ19" s="21">
        <v>0</v>
      </c>
      <c r="BA19" s="21">
        <v>0</v>
      </c>
      <c r="BB19" s="12">
        <v>0</v>
      </c>
      <c r="BC19" s="21">
        <v>0</v>
      </c>
      <c r="BD19" s="21">
        <v>0</v>
      </c>
      <c r="BE19" s="12">
        <v>0</v>
      </c>
      <c r="BF19" s="21">
        <v>0</v>
      </c>
      <c r="BG19" s="21">
        <v>0</v>
      </c>
      <c r="BH19" s="12">
        <v>0</v>
      </c>
    </row>
    <row r="20" spans="1:60" ht="45" x14ac:dyDescent="0.25">
      <c r="A20" s="30" t="s">
        <v>71</v>
      </c>
      <c r="B20" s="32" t="s">
        <v>76</v>
      </c>
      <c r="C20" s="31">
        <f>E20+I20+M20+T20+X20+AB20+AF20+AI20+AL20+AO20+AR20+AU20+AX20+BA20+BD20+BG20</f>
        <v>4.75</v>
      </c>
      <c r="D20" s="21">
        <f>F20/G20</f>
        <v>1.0298683330532841</v>
      </c>
      <c r="E20" s="21">
        <v>1</v>
      </c>
      <c r="F20" s="34">
        <v>12705602</v>
      </c>
      <c r="G20" s="34">
        <v>12337113</v>
      </c>
      <c r="H20" s="29">
        <f>J20/K20</f>
        <v>1.0052551465616595</v>
      </c>
      <c r="I20" s="29">
        <v>1</v>
      </c>
      <c r="J20" s="34">
        <v>6651715</v>
      </c>
      <c r="K20" s="34">
        <v>6616942</v>
      </c>
      <c r="L20" s="21">
        <v>0</v>
      </c>
      <c r="M20" s="21">
        <v>1</v>
      </c>
      <c r="N20" s="12">
        <v>0</v>
      </c>
      <c r="O20" s="12" t="s">
        <v>86</v>
      </c>
      <c r="P20" s="11">
        <v>0</v>
      </c>
      <c r="Q20" s="11">
        <v>0</v>
      </c>
      <c r="R20" s="14" t="e">
        <f>P20/Q20</f>
        <v>#DIV/0!</v>
      </c>
      <c r="S20" s="21">
        <f>U20/V20</f>
        <v>1.053547448275862</v>
      </c>
      <c r="T20" s="21">
        <v>0.75</v>
      </c>
      <c r="U20" s="12">
        <v>5575899.8700000001</v>
      </c>
      <c r="V20" s="12">
        <v>5292500</v>
      </c>
      <c r="W20" s="21">
        <f>Y20/Z20</f>
        <v>1</v>
      </c>
      <c r="X20" s="21">
        <v>0</v>
      </c>
      <c r="Y20" s="12">
        <v>614360</v>
      </c>
      <c r="Z20" s="12">
        <v>614360</v>
      </c>
      <c r="AA20" s="21">
        <f>AC20/AD20</f>
        <v>0.9983770565808241</v>
      </c>
      <c r="AB20" s="21">
        <v>1</v>
      </c>
      <c r="AC20" s="12">
        <v>5566850.5</v>
      </c>
      <c r="AD20" s="12">
        <v>5575899.8700000001</v>
      </c>
      <c r="AE20" s="21">
        <v>0</v>
      </c>
      <c r="AF20" s="21">
        <v>0</v>
      </c>
      <c r="AG20" s="12">
        <v>0</v>
      </c>
      <c r="AH20" s="21">
        <v>0</v>
      </c>
      <c r="AI20" s="21">
        <v>0</v>
      </c>
      <c r="AJ20" s="12">
        <v>0</v>
      </c>
      <c r="AK20" s="21">
        <v>0</v>
      </c>
      <c r="AL20" s="21">
        <v>0</v>
      </c>
      <c r="AM20" s="12">
        <v>0</v>
      </c>
      <c r="AN20" s="21">
        <v>0</v>
      </c>
      <c r="AO20" s="21">
        <v>0</v>
      </c>
      <c r="AP20" s="12">
        <v>0</v>
      </c>
      <c r="AQ20" s="21">
        <v>0</v>
      </c>
      <c r="AR20" s="21">
        <v>0</v>
      </c>
      <c r="AS20" s="12">
        <v>0</v>
      </c>
      <c r="AT20" s="21">
        <v>0</v>
      </c>
      <c r="AU20" s="21">
        <v>0</v>
      </c>
      <c r="AV20" s="12">
        <v>0</v>
      </c>
      <c r="AW20" s="21">
        <v>0</v>
      </c>
      <c r="AX20" s="21">
        <v>0</v>
      </c>
      <c r="AY20" s="12">
        <v>0</v>
      </c>
      <c r="AZ20" s="21">
        <v>0</v>
      </c>
      <c r="BA20" s="21">
        <v>0</v>
      </c>
      <c r="BB20" s="12">
        <v>0</v>
      </c>
      <c r="BC20" s="21">
        <v>0</v>
      </c>
      <c r="BD20" s="21">
        <v>0</v>
      </c>
      <c r="BE20" s="12">
        <v>0</v>
      </c>
      <c r="BF20" s="21">
        <v>0</v>
      </c>
      <c r="BG20" s="21">
        <v>0</v>
      </c>
      <c r="BH20" s="12">
        <v>0</v>
      </c>
    </row>
    <row r="21" spans="1:60" ht="120" x14ac:dyDescent="0.25">
      <c r="A21" s="45" t="s">
        <v>55</v>
      </c>
      <c r="B21" s="48" t="s">
        <v>75</v>
      </c>
      <c r="C21" s="51">
        <f>E21+I21+M21+T21+X21+AB21+AF21+AI21+AL21+AO21+AR21+AU21+AX21+BA21+BD21+BG21</f>
        <v>3.45</v>
      </c>
      <c r="D21" s="35">
        <f t="shared" ref="D21" si="1">F21/G21</f>
        <v>1.4103928281827192</v>
      </c>
      <c r="E21" s="35">
        <v>0</v>
      </c>
      <c r="F21" s="41">
        <v>1565395</v>
      </c>
      <c r="G21" s="41">
        <v>1109900</v>
      </c>
      <c r="H21" s="35">
        <v>0</v>
      </c>
      <c r="I21" s="35">
        <v>1</v>
      </c>
      <c r="J21" s="41">
        <v>0</v>
      </c>
      <c r="K21" s="41">
        <v>0</v>
      </c>
      <c r="L21" s="35">
        <f>(R21+R22+R23+R24+R25+R26+R27+R28+R29)/N21</f>
        <v>1.11769468325062</v>
      </c>
      <c r="M21" s="35">
        <v>1</v>
      </c>
      <c r="N21" s="38">
        <v>9</v>
      </c>
      <c r="O21" s="18" t="s">
        <v>80</v>
      </c>
      <c r="P21" s="11">
        <v>1149</v>
      </c>
      <c r="Q21" s="11">
        <v>1149</v>
      </c>
      <c r="R21" s="14">
        <f t="shared" ref="R21:R31" si="2">P21/Q21</f>
        <v>1</v>
      </c>
      <c r="S21" s="35">
        <f t="shared" ref="S21:S31" si="3">U21/V21</f>
        <v>1.7290200433407634</v>
      </c>
      <c r="T21" s="35">
        <v>0.75</v>
      </c>
      <c r="U21" s="41">
        <v>274211205.38</v>
      </c>
      <c r="V21" s="41">
        <v>158593422</v>
      </c>
      <c r="W21" s="35">
        <f t="shared" ref="W21:W31" si="4">Y21/Z21</f>
        <v>0.99949724002851947</v>
      </c>
      <c r="X21" s="35">
        <v>0</v>
      </c>
      <c r="Y21" s="41">
        <v>129724097.3</v>
      </c>
      <c r="Z21" s="41">
        <v>129789350.19</v>
      </c>
      <c r="AA21" s="35">
        <f t="shared" ref="AA21:AA31" si="5">AC21/AD21</f>
        <v>0.99936380251454138</v>
      </c>
      <c r="AB21" s="35">
        <v>1</v>
      </c>
      <c r="AC21" s="41">
        <v>273190181.68000001</v>
      </c>
      <c r="AD21" s="41">
        <v>273364095.23000002</v>
      </c>
      <c r="AE21" s="35">
        <v>0</v>
      </c>
      <c r="AF21" s="35">
        <v>0</v>
      </c>
      <c r="AG21" s="41">
        <v>0</v>
      </c>
      <c r="AH21" s="35">
        <v>0</v>
      </c>
      <c r="AI21" s="35">
        <v>0</v>
      </c>
      <c r="AJ21" s="41">
        <v>0</v>
      </c>
      <c r="AK21" s="35">
        <v>0</v>
      </c>
      <c r="AL21" s="35">
        <v>0</v>
      </c>
      <c r="AM21" s="41">
        <v>0</v>
      </c>
      <c r="AN21" s="35">
        <v>0</v>
      </c>
      <c r="AO21" s="35">
        <v>0</v>
      </c>
      <c r="AP21" s="41">
        <v>0</v>
      </c>
      <c r="AQ21" s="35">
        <v>0</v>
      </c>
      <c r="AR21" s="35">
        <v>0</v>
      </c>
      <c r="AS21" s="41">
        <v>0</v>
      </c>
      <c r="AT21" s="35">
        <v>0</v>
      </c>
      <c r="AU21" s="35">
        <v>0.2</v>
      </c>
      <c r="AV21" s="41">
        <v>0</v>
      </c>
      <c r="AW21" s="35">
        <v>0</v>
      </c>
      <c r="AX21" s="35">
        <v>0</v>
      </c>
      <c r="AY21" s="41">
        <v>0</v>
      </c>
      <c r="AZ21" s="35">
        <v>1</v>
      </c>
      <c r="BA21" s="35">
        <v>-0.5</v>
      </c>
      <c r="BB21" s="41">
        <v>1</v>
      </c>
      <c r="BC21" s="35">
        <v>0</v>
      </c>
      <c r="BD21" s="35">
        <v>0</v>
      </c>
      <c r="BE21" s="41">
        <v>0</v>
      </c>
      <c r="BF21" s="35">
        <v>0</v>
      </c>
      <c r="BG21" s="35">
        <v>0</v>
      </c>
      <c r="BH21" s="38">
        <v>0</v>
      </c>
    </row>
    <row r="22" spans="1:60" ht="60" x14ac:dyDescent="0.25">
      <c r="A22" s="46"/>
      <c r="B22" s="49"/>
      <c r="C22" s="51"/>
      <c r="D22" s="36"/>
      <c r="E22" s="36"/>
      <c r="F22" s="42"/>
      <c r="G22" s="42"/>
      <c r="H22" s="36"/>
      <c r="I22" s="36"/>
      <c r="J22" s="42"/>
      <c r="K22" s="42"/>
      <c r="L22" s="36"/>
      <c r="M22" s="36"/>
      <c r="N22" s="39"/>
      <c r="O22" s="18" t="s">
        <v>72</v>
      </c>
      <c r="P22" s="11">
        <v>14</v>
      </c>
      <c r="Q22" s="11">
        <v>14</v>
      </c>
      <c r="R22" s="14">
        <f t="shared" si="2"/>
        <v>1</v>
      </c>
      <c r="S22" s="36"/>
      <c r="T22" s="36"/>
      <c r="U22" s="42"/>
      <c r="V22" s="42"/>
      <c r="W22" s="36"/>
      <c r="X22" s="36"/>
      <c r="Y22" s="42"/>
      <c r="Z22" s="42"/>
      <c r="AA22" s="36"/>
      <c r="AB22" s="36"/>
      <c r="AC22" s="42"/>
      <c r="AD22" s="42"/>
      <c r="AE22" s="36"/>
      <c r="AF22" s="36"/>
      <c r="AG22" s="42"/>
      <c r="AH22" s="36"/>
      <c r="AI22" s="36"/>
      <c r="AJ22" s="42"/>
      <c r="AK22" s="36"/>
      <c r="AL22" s="36"/>
      <c r="AM22" s="42"/>
      <c r="AN22" s="36"/>
      <c r="AO22" s="36"/>
      <c r="AP22" s="42"/>
      <c r="AQ22" s="36"/>
      <c r="AR22" s="36"/>
      <c r="AS22" s="42"/>
      <c r="AT22" s="36"/>
      <c r="AU22" s="36"/>
      <c r="AV22" s="42"/>
      <c r="AW22" s="36"/>
      <c r="AX22" s="36"/>
      <c r="AY22" s="42"/>
      <c r="AZ22" s="36"/>
      <c r="BA22" s="36"/>
      <c r="BB22" s="42"/>
      <c r="BC22" s="36"/>
      <c r="BD22" s="36"/>
      <c r="BE22" s="42"/>
      <c r="BF22" s="36"/>
      <c r="BG22" s="36"/>
      <c r="BH22" s="39"/>
    </row>
    <row r="23" spans="1:60" ht="150" x14ac:dyDescent="0.25">
      <c r="A23" s="46"/>
      <c r="B23" s="49"/>
      <c r="C23" s="51"/>
      <c r="D23" s="36"/>
      <c r="E23" s="36"/>
      <c r="F23" s="42"/>
      <c r="G23" s="42"/>
      <c r="H23" s="36"/>
      <c r="I23" s="36"/>
      <c r="J23" s="42"/>
      <c r="K23" s="42"/>
      <c r="L23" s="36"/>
      <c r="M23" s="36"/>
      <c r="N23" s="39"/>
      <c r="O23" s="18" t="s">
        <v>81</v>
      </c>
      <c r="P23" s="11">
        <v>163</v>
      </c>
      <c r="Q23" s="11">
        <v>163</v>
      </c>
      <c r="R23" s="14">
        <f t="shared" si="2"/>
        <v>1</v>
      </c>
      <c r="S23" s="36"/>
      <c r="T23" s="36"/>
      <c r="U23" s="42"/>
      <c r="V23" s="42"/>
      <c r="W23" s="36"/>
      <c r="X23" s="36"/>
      <c r="Y23" s="42"/>
      <c r="Z23" s="42"/>
      <c r="AA23" s="36"/>
      <c r="AB23" s="36"/>
      <c r="AC23" s="42"/>
      <c r="AD23" s="42"/>
      <c r="AE23" s="36"/>
      <c r="AF23" s="36"/>
      <c r="AG23" s="42"/>
      <c r="AH23" s="36"/>
      <c r="AI23" s="36"/>
      <c r="AJ23" s="42"/>
      <c r="AK23" s="36"/>
      <c r="AL23" s="36"/>
      <c r="AM23" s="42"/>
      <c r="AN23" s="36"/>
      <c r="AO23" s="36"/>
      <c r="AP23" s="42"/>
      <c r="AQ23" s="36"/>
      <c r="AR23" s="36"/>
      <c r="AS23" s="42"/>
      <c r="AT23" s="36"/>
      <c r="AU23" s="36"/>
      <c r="AV23" s="42"/>
      <c r="AW23" s="36"/>
      <c r="AX23" s="36"/>
      <c r="AY23" s="42"/>
      <c r="AZ23" s="36"/>
      <c r="BA23" s="36"/>
      <c r="BB23" s="42"/>
      <c r="BC23" s="36"/>
      <c r="BD23" s="36"/>
      <c r="BE23" s="42"/>
      <c r="BF23" s="36"/>
      <c r="BG23" s="36"/>
      <c r="BH23" s="39"/>
    </row>
    <row r="24" spans="1:60" ht="30" x14ac:dyDescent="0.25">
      <c r="A24" s="46"/>
      <c r="B24" s="49"/>
      <c r="C24" s="51"/>
      <c r="D24" s="36"/>
      <c r="E24" s="36"/>
      <c r="F24" s="42"/>
      <c r="G24" s="42"/>
      <c r="H24" s="36"/>
      <c r="I24" s="36"/>
      <c r="J24" s="42"/>
      <c r="K24" s="42"/>
      <c r="L24" s="36"/>
      <c r="M24" s="36"/>
      <c r="N24" s="39"/>
      <c r="O24" s="18" t="s">
        <v>73</v>
      </c>
      <c r="P24" s="11">
        <v>2712</v>
      </c>
      <c r="Q24" s="11">
        <v>1500</v>
      </c>
      <c r="R24" s="14">
        <f t="shared" si="2"/>
        <v>1.8080000000000001</v>
      </c>
      <c r="S24" s="36"/>
      <c r="T24" s="36"/>
      <c r="U24" s="42"/>
      <c r="V24" s="42"/>
      <c r="W24" s="36"/>
      <c r="X24" s="36"/>
      <c r="Y24" s="42"/>
      <c r="Z24" s="42"/>
      <c r="AA24" s="36"/>
      <c r="AB24" s="36"/>
      <c r="AC24" s="42"/>
      <c r="AD24" s="42"/>
      <c r="AE24" s="36"/>
      <c r="AF24" s="36"/>
      <c r="AG24" s="42"/>
      <c r="AH24" s="36"/>
      <c r="AI24" s="36"/>
      <c r="AJ24" s="42"/>
      <c r="AK24" s="36"/>
      <c r="AL24" s="36"/>
      <c r="AM24" s="42"/>
      <c r="AN24" s="36"/>
      <c r="AO24" s="36"/>
      <c r="AP24" s="42"/>
      <c r="AQ24" s="36"/>
      <c r="AR24" s="36"/>
      <c r="AS24" s="42"/>
      <c r="AT24" s="36"/>
      <c r="AU24" s="36"/>
      <c r="AV24" s="42"/>
      <c r="AW24" s="36"/>
      <c r="AX24" s="36"/>
      <c r="AY24" s="42"/>
      <c r="AZ24" s="36"/>
      <c r="BA24" s="36"/>
      <c r="BB24" s="42"/>
      <c r="BC24" s="36"/>
      <c r="BD24" s="36"/>
      <c r="BE24" s="42"/>
      <c r="BF24" s="36"/>
      <c r="BG24" s="36"/>
      <c r="BH24" s="39"/>
    </row>
    <row r="25" spans="1:60" ht="60" x14ac:dyDescent="0.25">
      <c r="A25" s="46"/>
      <c r="B25" s="49"/>
      <c r="C25" s="51"/>
      <c r="D25" s="36"/>
      <c r="E25" s="36"/>
      <c r="F25" s="42"/>
      <c r="G25" s="42"/>
      <c r="H25" s="36"/>
      <c r="I25" s="36"/>
      <c r="J25" s="42"/>
      <c r="K25" s="42"/>
      <c r="L25" s="36"/>
      <c r="M25" s="36"/>
      <c r="N25" s="39"/>
      <c r="O25" s="18" t="s">
        <v>82</v>
      </c>
      <c r="P25" s="27">
        <v>219</v>
      </c>
      <c r="Q25" s="27">
        <v>200</v>
      </c>
      <c r="R25" s="14">
        <f t="shared" si="2"/>
        <v>1.095</v>
      </c>
      <c r="S25" s="36"/>
      <c r="T25" s="36"/>
      <c r="U25" s="42"/>
      <c r="V25" s="42"/>
      <c r="W25" s="36"/>
      <c r="X25" s="36"/>
      <c r="Y25" s="42"/>
      <c r="Z25" s="42"/>
      <c r="AA25" s="36"/>
      <c r="AB25" s="36"/>
      <c r="AC25" s="42"/>
      <c r="AD25" s="42"/>
      <c r="AE25" s="36"/>
      <c r="AF25" s="36"/>
      <c r="AG25" s="42"/>
      <c r="AH25" s="36"/>
      <c r="AI25" s="36"/>
      <c r="AJ25" s="42"/>
      <c r="AK25" s="36"/>
      <c r="AL25" s="36"/>
      <c r="AM25" s="42"/>
      <c r="AN25" s="36"/>
      <c r="AO25" s="36"/>
      <c r="AP25" s="42"/>
      <c r="AQ25" s="36"/>
      <c r="AR25" s="36"/>
      <c r="AS25" s="42"/>
      <c r="AT25" s="36"/>
      <c r="AU25" s="36"/>
      <c r="AV25" s="42"/>
      <c r="AW25" s="36"/>
      <c r="AX25" s="36"/>
      <c r="AY25" s="42"/>
      <c r="AZ25" s="36"/>
      <c r="BA25" s="36"/>
      <c r="BB25" s="42"/>
      <c r="BC25" s="36"/>
      <c r="BD25" s="36"/>
      <c r="BE25" s="42"/>
      <c r="BF25" s="36"/>
      <c r="BG25" s="36"/>
      <c r="BH25" s="39"/>
    </row>
    <row r="26" spans="1:60" ht="30" x14ac:dyDescent="0.25">
      <c r="A26" s="46"/>
      <c r="B26" s="49"/>
      <c r="C26" s="51"/>
      <c r="D26" s="36"/>
      <c r="E26" s="36"/>
      <c r="F26" s="42"/>
      <c r="G26" s="42"/>
      <c r="H26" s="36"/>
      <c r="I26" s="36"/>
      <c r="J26" s="42"/>
      <c r="K26" s="42"/>
      <c r="L26" s="36"/>
      <c r="M26" s="36"/>
      <c r="N26" s="39"/>
      <c r="O26" s="18" t="s">
        <v>74</v>
      </c>
      <c r="P26" s="33">
        <v>101691</v>
      </c>
      <c r="Q26" s="33">
        <v>84470</v>
      </c>
      <c r="R26" s="14">
        <f t="shared" si="2"/>
        <v>1.2038711968746301</v>
      </c>
      <c r="S26" s="36"/>
      <c r="T26" s="36"/>
      <c r="U26" s="42"/>
      <c r="V26" s="42"/>
      <c r="W26" s="36"/>
      <c r="X26" s="36"/>
      <c r="Y26" s="42"/>
      <c r="Z26" s="42"/>
      <c r="AA26" s="36"/>
      <c r="AB26" s="36"/>
      <c r="AC26" s="42"/>
      <c r="AD26" s="42"/>
      <c r="AE26" s="36"/>
      <c r="AF26" s="36"/>
      <c r="AG26" s="42"/>
      <c r="AH26" s="36"/>
      <c r="AI26" s="36"/>
      <c r="AJ26" s="42"/>
      <c r="AK26" s="36"/>
      <c r="AL26" s="36"/>
      <c r="AM26" s="42"/>
      <c r="AN26" s="36"/>
      <c r="AO26" s="36"/>
      <c r="AP26" s="42"/>
      <c r="AQ26" s="36"/>
      <c r="AR26" s="36"/>
      <c r="AS26" s="42"/>
      <c r="AT26" s="36"/>
      <c r="AU26" s="36"/>
      <c r="AV26" s="42"/>
      <c r="AW26" s="36"/>
      <c r="AX26" s="36"/>
      <c r="AY26" s="42"/>
      <c r="AZ26" s="36"/>
      <c r="BA26" s="36"/>
      <c r="BB26" s="42"/>
      <c r="BC26" s="36"/>
      <c r="BD26" s="36"/>
      <c r="BE26" s="42"/>
      <c r="BF26" s="36"/>
      <c r="BG26" s="36"/>
      <c r="BH26" s="39"/>
    </row>
    <row r="27" spans="1:60" ht="45" x14ac:dyDescent="0.25">
      <c r="A27" s="46"/>
      <c r="B27" s="49"/>
      <c r="C27" s="51"/>
      <c r="D27" s="36"/>
      <c r="E27" s="36"/>
      <c r="F27" s="42"/>
      <c r="G27" s="42"/>
      <c r="H27" s="36"/>
      <c r="I27" s="36"/>
      <c r="J27" s="42"/>
      <c r="K27" s="42"/>
      <c r="L27" s="36"/>
      <c r="M27" s="36"/>
      <c r="N27" s="39"/>
      <c r="O27" s="18" t="s">
        <v>83</v>
      </c>
      <c r="P27" s="33">
        <v>118</v>
      </c>
      <c r="Q27" s="33">
        <v>118</v>
      </c>
      <c r="R27" s="14">
        <f t="shared" si="2"/>
        <v>1</v>
      </c>
      <c r="S27" s="36"/>
      <c r="T27" s="36"/>
      <c r="U27" s="42"/>
      <c r="V27" s="42"/>
      <c r="W27" s="36"/>
      <c r="X27" s="36"/>
      <c r="Y27" s="42"/>
      <c r="Z27" s="42"/>
      <c r="AA27" s="36"/>
      <c r="AB27" s="36"/>
      <c r="AC27" s="42"/>
      <c r="AD27" s="42"/>
      <c r="AE27" s="36"/>
      <c r="AF27" s="36"/>
      <c r="AG27" s="42"/>
      <c r="AH27" s="36"/>
      <c r="AI27" s="36"/>
      <c r="AJ27" s="42"/>
      <c r="AK27" s="36"/>
      <c r="AL27" s="36"/>
      <c r="AM27" s="42"/>
      <c r="AN27" s="36"/>
      <c r="AO27" s="36"/>
      <c r="AP27" s="42"/>
      <c r="AQ27" s="36"/>
      <c r="AR27" s="36"/>
      <c r="AS27" s="42"/>
      <c r="AT27" s="36"/>
      <c r="AU27" s="36"/>
      <c r="AV27" s="42"/>
      <c r="AW27" s="36"/>
      <c r="AX27" s="36"/>
      <c r="AY27" s="42"/>
      <c r="AZ27" s="36"/>
      <c r="BA27" s="36"/>
      <c r="BB27" s="42"/>
      <c r="BC27" s="36"/>
      <c r="BD27" s="36"/>
      <c r="BE27" s="42"/>
      <c r="BF27" s="36"/>
      <c r="BG27" s="36"/>
      <c r="BH27" s="39"/>
    </row>
    <row r="28" spans="1:60" ht="90" x14ac:dyDescent="0.25">
      <c r="A28" s="46"/>
      <c r="B28" s="49"/>
      <c r="C28" s="51"/>
      <c r="D28" s="36"/>
      <c r="E28" s="36"/>
      <c r="F28" s="42"/>
      <c r="G28" s="42"/>
      <c r="H28" s="36"/>
      <c r="I28" s="36"/>
      <c r="J28" s="42"/>
      <c r="K28" s="42"/>
      <c r="L28" s="36"/>
      <c r="M28" s="36"/>
      <c r="N28" s="39"/>
      <c r="O28" s="18" t="s">
        <v>84</v>
      </c>
      <c r="P28" s="33">
        <v>20</v>
      </c>
      <c r="Q28" s="33">
        <v>21</v>
      </c>
      <c r="R28" s="14">
        <f t="shared" si="2"/>
        <v>0.95238095238095233</v>
      </c>
      <c r="S28" s="36"/>
      <c r="T28" s="36"/>
      <c r="U28" s="42"/>
      <c r="V28" s="42"/>
      <c r="W28" s="36"/>
      <c r="X28" s="36"/>
      <c r="Y28" s="42"/>
      <c r="Z28" s="42"/>
      <c r="AA28" s="36"/>
      <c r="AB28" s="36"/>
      <c r="AC28" s="42"/>
      <c r="AD28" s="42"/>
      <c r="AE28" s="36"/>
      <c r="AF28" s="36"/>
      <c r="AG28" s="42"/>
      <c r="AH28" s="36"/>
      <c r="AI28" s="36"/>
      <c r="AJ28" s="42"/>
      <c r="AK28" s="36"/>
      <c r="AL28" s="36"/>
      <c r="AM28" s="42"/>
      <c r="AN28" s="36"/>
      <c r="AO28" s="36"/>
      <c r="AP28" s="42"/>
      <c r="AQ28" s="36"/>
      <c r="AR28" s="36"/>
      <c r="AS28" s="42"/>
      <c r="AT28" s="36"/>
      <c r="AU28" s="36"/>
      <c r="AV28" s="42"/>
      <c r="AW28" s="36"/>
      <c r="AX28" s="36"/>
      <c r="AY28" s="42"/>
      <c r="AZ28" s="36"/>
      <c r="BA28" s="36"/>
      <c r="BB28" s="42"/>
      <c r="BC28" s="36"/>
      <c r="BD28" s="36"/>
      <c r="BE28" s="42"/>
      <c r="BF28" s="36"/>
      <c r="BG28" s="36"/>
      <c r="BH28" s="39"/>
    </row>
    <row r="29" spans="1:60" ht="60" x14ac:dyDescent="0.25">
      <c r="A29" s="47"/>
      <c r="B29" s="50"/>
      <c r="C29" s="51"/>
      <c r="D29" s="37"/>
      <c r="E29" s="37"/>
      <c r="F29" s="43"/>
      <c r="G29" s="43"/>
      <c r="H29" s="37"/>
      <c r="I29" s="37"/>
      <c r="J29" s="43"/>
      <c r="K29" s="43"/>
      <c r="L29" s="37"/>
      <c r="M29" s="37"/>
      <c r="N29" s="40"/>
      <c r="O29" s="18" t="s">
        <v>85</v>
      </c>
      <c r="P29" s="11">
        <v>37</v>
      </c>
      <c r="Q29" s="11">
        <v>37</v>
      </c>
      <c r="R29" s="14">
        <f t="shared" si="2"/>
        <v>1</v>
      </c>
      <c r="S29" s="37"/>
      <c r="T29" s="37"/>
      <c r="U29" s="43"/>
      <c r="V29" s="43"/>
      <c r="W29" s="37"/>
      <c r="X29" s="37"/>
      <c r="Y29" s="43"/>
      <c r="Z29" s="43"/>
      <c r="AA29" s="37"/>
      <c r="AB29" s="37"/>
      <c r="AC29" s="43"/>
      <c r="AD29" s="43"/>
      <c r="AE29" s="37"/>
      <c r="AF29" s="37"/>
      <c r="AG29" s="43"/>
      <c r="AH29" s="37"/>
      <c r="AI29" s="37"/>
      <c r="AJ29" s="43"/>
      <c r="AK29" s="37"/>
      <c r="AL29" s="37"/>
      <c r="AM29" s="43"/>
      <c r="AN29" s="37"/>
      <c r="AO29" s="37"/>
      <c r="AP29" s="43"/>
      <c r="AQ29" s="37"/>
      <c r="AR29" s="37"/>
      <c r="AS29" s="43"/>
      <c r="AT29" s="37"/>
      <c r="AU29" s="37"/>
      <c r="AV29" s="43"/>
      <c r="AW29" s="37"/>
      <c r="AX29" s="37"/>
      <c r="AY29" s="43"/>
      <c r="AZ29" s="37"/>
      <c r="BA29" s="37"/>
      <c r="BB29" s="43"/>
      <c r="BC29" s="37"/>
      <c r="BD29" s="37"/>
      <c r="BE29" s="43"/>
      <c r="BF29" s="37"/>
      <c r="BG29" s="37"/>
      <c r="BH29" s="40"/>
    </row>
    <row r="30" spans="1:60" ht="45" x14ac:dyDescent="0.25">
      <c r="A30" s="28" t="s">
        <v>56</v>
      </c>
      <c r="B30" s="32" t="s">
        <v>76</v>
      </c>
      <c r="C30" s="32">
        <f>E30+I30+M30+T30+X30+AB30+AF30+AI30+AL30+AO30+AR30+AU30+AX30+BA30+BD30+BG30</f>
        <v>4.75</v>
      </c>
      <c r="D30" s="21">
        <v>0</v>
      </c>
      <c r="E30" s="22">
        <v>1</v>
      </c>
      <c r="F30" s="19">
        <v>0</v>
      </c>
      <c r="G30" s="19">
        <v>0</v>
      </c>
      <c r="H30" s="21">
        <v>0</v>
      </c>
      <c r="I30" s="22">
        <v>1</v>
      </c>
      <c r="J30" s="19">
        <v>0</v>
      </c>
      <c r="K30" s="19">
        <v>0</v>
      </c>
      <c r="L30" s="21">
        <v>0</v>
      </c>
      <c r="M30" s="22">
        <v>1</v>
      </c>
      <c r="N30" s="19">
        <v>0</v>
      </c>
      <c r="O30" s="19" t="s">
        <v>86</v>
      </c>
      <c r="P30" s="19">
        <v>0</v>
      </c>
      <c r="Q30" s="19">
        <v>0</v>
      </c>
      <c r="R30" s="14" t="e">
        <f t="shared" si="2"/>
        <v>#DIV/0!</v>
      </c>
      <c r="S30" s="21">
        <f t="shared" si="3"/>
        <v>1.0612552806276403</v>
      </c>
      <c r="T30" s="22">
        <v>0.75</v>
      </c>
      <c r="U30" s="19">
        <v>351700</v>
      </c>
      <c r="V30" s="19">
        <v>331400</v>
      </c>
      <c r="W30" s="21">
        <v>0</v>
      </c>
      <c r="X30" s="22">
        <v>0</v>
      </c>
      <c r="Y30" s="19">
        <v>0</v>
      </c>
      <c r="Z30" s="19">
        <v>0</v>
      </c>
      <c r="AA30" s="21">
        <f t="shared" si="5"/>
        <v>0.97846187091270964</v>
      </c>
      <c r="AB30" s="22">
        <v>1</v>
      </c>
      <c r="AC30" s="19">
        <v>344125.04</v>
      </c>
      <c r="AD30" s="19">
        <v>351700</v>
      </c>
      <c r="AE30" s="22">
        <v>0</v>
      </c>
      <c r="AF30" s="22">
        <v>0</v>
      </c>
      <c r="AG30" s="19">
        <v>0</v>
      </c>
      <c r="AH30" s="22">
        <v>0</v>
      </c>
      <c r="AI30" s="22">
        <v>0</v>
      </c>
      <c r="AJ30" s="19">
        <v>0</v>
      </c>
      <c r="AK30" s="22">
        <v>0</v>
      </c>
      <c r="AL30" s="22">
        <v>0</v>
      </c>
      <c r="AM30" s="19">
        <v>0</v>
      </c>
      <c r="AN30" s="22">
        <v>0</v>
      </c>
      <c r="AO30" s="22">
        <v>0</v>
      </c>
      <c r="AP30" s="19">
        <v>0</v>
      </c>
      <c r="AQ30" s="22">
        <v>0</v>
      </c>
      <c r="AR30" s="22">
        <v>0</v>
      </c>
      <c r="AS30" s="19">
        <v>0</v>
      </c>
      <c r="AT30" s="22">
        <v>0</v>
      </c>
      <c r="AU30" s="22">
        <v>0</v>
      </c>
      <c r="AV30" s="19">
        <v>0</v>
      </c>
      <c r="AW30" s="22">
        <v>0</v>
      </c>
      <c r="AX30" s="22">
        <v>0</v>
      </c>
      <c r="AY30" s="19">
        <v>0</v>
      </c>
      <c r="AZ30" s="22">
        <v>0</v>
      </c>
      <c r="BA30" s="22">
        <v>0</v>
      </c>
      <c r="BB30" s="19">
        <v>0</v>
      </c>
      <c r="BC30" s="22">
        <v>0</v>
      </c>
      <c r="BD30" s="22">
        <v>0</v>
      </c>
      <c r="BE30" s="19">
        <v>0</v>
      </c>
      <c r="BF30" s="22">
        <v>0</v>
      </c>
      <c r="BG30" s="22">
        <v>0</v>
      </c>
      <c r="BH30" s="19">
        <v>0</v>
      </c>
    </row>
    <row r="31" spans="1:60" ht="45" x14ac:dyDescent="0.25">
      <c r="A31" s="28" t="s">
        <v>57</v>
      </c>
      <c r="B31" s="32" t="s">
        <v>76</v>
      </c>
      <c r="C31" s="32">
        <f>E31+I31+M31+T31+X31+AB31+AF31+AI31+AL31+AO31+AR31+AU31+AX31+BA31+BD31+BG31</f>
        <v>4.75</v>
      </c>
      <c r="D31" s="21">
        <v>0</v>
      </c>
      <c r="E31" s="22">
        <v>1</v>
      </c>
      <c r="F31" s="19">
        <v>0</v>
      </c>
      <c r="G31" s="19">
        <v>0</v>
      </c>
      <c r="H31" s="21">
        <v>0</v>
      </c>
      <c r="I31" s="22">
        <v>1</v>
      </c>
      <c r="J31" s="19">
        <v>0</v>
      </c>
      <c r="K31" s="19">
        <v>0</v>
      </c>
      <c r="L31" s="21">
        <v>0</v>
      </c>
      <c r="M31" s="22">
        <v>1</v>
      </c>
      <c r="N31" s="19">
        <v>0</v>
      </c>
      <c r="O31" s="19" t="s">
        <v>86</v>
      </c>
      <c r="P31" s="19">
        <v>0</v>
      </c>
      <c r="Q31" s="19">
        <v>0</v>
      </c>
      <c r="R31" s="14" t="e">
        <f t="shared" si="2"/>
        <v>#DIV/0!</v>
      </c>
      <c r="S31" s="21">
        <f t="shared" si="3"/>
        <v>1.0452145493840501</v>
      </c>
      <c r="T31" s="22">
        <v>0.75</v>
      </c>
      <c r="U31" s="19">
        <v>1209051.93</v>
      </c>
      <c r="V31" s="19">
        <v>1156750</v>
      </c>
      <c r="W31" s="21">
        <v>0</v>
      </c>
      <c r="X31" s="22">
        <v>0</v>
      </c>
      <c r="Y31" s="19">
        <v>0</v>
      </c>
      <c r="Z31" s="19">
        <v>0</v>
      </c>
      <c r="AA31" s="21">
        <f t="shared" si="5"/>
        <v>1</v>
      </c>
      <c r="AB31" s="22">
        <v>1</v>
      </c>
      <c r="AC31" s="19">
        <v>1209051.93</v>
      </c>
      <c r="AD31" s="19">
        <v>1209051.93</v>
      </c>
      <c r="AE31" s="22">
        <v>0</v>
      </c>
      <c r="AF31" s="22">
        <v>0</v>
      </c>
      <c r="AG31" s="19">
        <v>0</v>
      </c>
      <c r="AH31" s="22">
        <v>0</v>
      </c>
      <c r="AI31" s="22">
        <v>0</v>
      </c>
      <c r="AJ31" s="19">
        <v>0</v>
      </c>
      <c r="AK31" s="22">
        <v>0</v>
      </c>
      <c r="AL31" s="22">
        <v>0</v>
      </c>
      <c r="AM31" s="19">
        <v>0</v>
      </c>
      <c r="AN31" s="22">
        <v>0</v>
      </c>
      <c r="AO31" s="22">
        <v>0</v>
      </c>
      <c r="AP31" s="19">
        <v>0</v>
      </c>
      <c r="AQ31" s="22">
        <v>0</v>
      </c>
      <c r="AR31" s="22">
        <v>0</v>
      </c>
      <c r="AS31" s="19">
        <v>0</v>
      </c>
      <c r="AT31" s="22">
        <v>0</v>
      </c>
      <c r="AU31" s="22">
        <v>0</v>
      </c>
      <c r="AV31" s="19">
        <v>0</v>
      </c>
      <c r="AW31" s="22">
        <v>0</v>
      </c>
      <c r="AX31" s="22">
        <v>0</v>
      </c>
      <c r="AY31" s="19">
        <v>0</v>
      </c>
      <c r="AZ31" s="22">
        <v>0</v>
      </c>
      <c r="BA31" s="22">
        <v>0</v>
      </c>
      <c r="BB31" s="19">
        <v>0</v>
      </c>
      <c r="BC31" s="22">
        <v>0</v>
      </c>
      <c r="BD31" s="22">
        <v>0</v>
      </c>
      <c r="BE31" s="19">
        <v>0</v>
      </c>
      <c r="BF31" s="22">
        <v>0</v>
      </c>
      <c r="BG31" s="22">
        <v>0</v>
      </c>
      <c r="BH31" s="19">
        <v>0</v>
      </c>
    </row>
    <row r="32" spans="1:60" x14ac:dyDescent="0.25">
      <c r="A32" t="s">
        <v>4</v>
      </c>
    </row>
    <row r="33" spans="1:58" x14ac:dyDescent="0.25">
      <c r="A33" t="s">
        <v>32</v>
      </c>
    </row>
    <row r="35" spans="1:58" x14ac:dyDescent="0.25">
      <c r="D35" s="2"/>
      <c r="E35" s="2"/>
      <c r="BF35" s="8"/>
    </row>
    <row r="36" spans="1:58" x14ac:dyDescent="0.25">
      <c r="H36" s="2"/>
      <c r="I36" s="2"/>
      <c r="BF36" s="8"/>
    </row>
    <row r="37" spans="1:58" x14ac:dyDescent="0.25">
      <c r="BF37" s="8"/>
    </row>
    <row r="39" spans="1:58" x14ac:dyDescent="0.25">
      <c r="Q39" t="s">
        <v>12</v>
      </c>
    </row>
  </sheetData>
  <mergeCells count="118">
    <mergeCell ref="A1:BH1"/>
    <mergeCell ref="A2:C2"/>
    <mergeCell ref="D2:K2"/>
    <mergeCell ref="L2:AM2"/>
    <mergeCell ref="AN2:AV2"/>
    <mergeCell ref="AW2:BH2"/>
    <mergeCell ref="A4:A18"/>
    <mergeCell ref="U4:U18"/>
    <mergeCell ref="V4:V18"/>
    <mergeCell ref="Y4:Y18"/>
    <mergeCell ref="Z4:Z18"/>
    <mergeCell ref="F4:F18"/>
    <mergeCell ref="G4:G18"/>
    <mergeCell ref="J4:J18"/>
    <mergeCell ref="K4:K18"/>
    <mergeCell ref="N4:N18"/>
    <mergeCell ref="AD4:AD18"/>
    <mergeCell ref="AG4:AG18"/>
    <mergeCell ref="AJ4:AJ18"/>
    <mergeCell ref="AM4:AM18"/>
    <mergeCell ref="AE4:AE18"/>
    <mergeCell ref="AF4:AF18"/>
    <mergeCell ref="AH4:AH18"/>
    <mergeCell ref="AI4:AI18"/>
    <mergeCell ref="AK4:AK18"/>
    <mergeCell ref="AL4:AL18"/>
    <mergeCell ref="BH4:BH18"/>
    <mergeCell ref="B4:B18"/>
    <mergeCell ref="C4:C18"/>
    <mergeCell ref="D4:D18"/>
    <mergeCell ref="E4:E18"/>
    <mergeCell ref="H4:H18"/>
    <mergeCell ref="I4:I18"/>
    <mergeCell ref="L4:L18"/>
    <mergeCell ref="M4:M18"/>
    <mergeCell ref="S4:S18"/>
    <mergeCell ref="T4:T18"/>
    <mergeCell ref="W4:W18"/>
    <mergeCell ref="X4:X18"/>
    <mergeCell ref="AA4:AA18"/>
    <mergeCell ref="AB4:AB18"/>
    <mergeCell ref="AP4:AP18"/>
    <mergeCell ref="AS4:AS18"/>
    <mergeCell ref="AV4:AV18"/>
    <mergeCell ref="AY4:AY18"/>
    <mergeCell ref="BB4:BB18"/>
    <mergeCell ref="AU4:AU18"/>
    <mergeCell ref="AW4:AW18"/>
    <mergeCell ref="AX4:AX18"/>
    <mergeCell ref="AZ4:AZ18"/>
    <mergeCell ref="BC4:BC18"/>
    <mergeCell ref="BD4:BD18"/>
    <mergeCell ref="BF4:BF18"/>
    <mergeCell ref="BG4:BG18"/>
    <mergeCell ref="A21:A29"/>
    <mergeCell ref="B21:B29"/>
    <mergeCell ref="C21:C29"/>
    <mergeCell ref="D21:D29"/>
    <mergeCell ref="E21:E29"/>
    <mergeCell ref="F21:F29"/>
    <mergeCell ref="G21:G29"/>
    <mergeCell ref="H21:H29"/>
    <mergeCell ref="I21:I29"/>
    <mergeCell ref="J21:J29"/>
    <mergeCell ref="K21:K29"/>
    <mergeCell ref="L21:L29"/>
    <mergeCell ref="AN4:AN18"/>
    <mergeCell ref="AO4:AO18"/>
    <mergeCell ref="AQ4:AQ18"/>
    <mergeCell ref="AR4:AR18"/>
    <mergeCell ref="AT4:AT18"/>
    <mergeCell ref="BE4:BE18"/>
    <mergeCell ref="BA4:BA18"/>
    <mergeCell ref="AC4:AC18"/>
    <mergeCell ref="V21:V29"/>
    <mergeCell ref="W21:W29"/>
    <mergeCell ref="X21:X29"/>
    <mergeCell ref="Y21:Y29"/>
    <mergeCell ref="Z21:Z29"/>
    <mergeCell ref="M21:M29"/>
    <mergeCell ref="N21:N29"/>
    <mergeCell ref="S21:S29"/>
    <mergeCell ref="T21:T29"/>
    <mergeCell ref="U21:U29"/>
    <mergeCell ref="AF21:AF29"/>
    <mergeCell ref="AG21:AG29"/>
    <mergeCell ref="AH21:AH29"/>
    <mergeCell ref="AI21:AI29"/>
    <mergeCell ref="AK21:AK29"/>
    <mergeCell ref="AJ21:AJ29"/>
    <mergeCell ref="AA21:AA29"/>
    <mergeCell ref="AB21:AB29"/>
    <mergeCell ref="AC21:AC29"/>
    <mergeCell ref="AD21:AD29"/>
    <mergeCell ref="AE21:AE29"/>
    <mergeCell ref="AQ21:AQ29"/>
    <mergeCell ref="AR21:AR29"/>
    <mergeCell ref="AS21:AS29"/>
    <mergeCell ref="AT21:AT29"/>
    <mergeCell ref="AU21:AU29"/>
    <mergeCell ref="AL21:AL29"/>
    <mergeCell ref="AM21:AM29"/>
    <mergeCell ref="AN21:AN29"/>
    <mergeCell ref="AO21:AO29"/>
    <mergeCell ref="AP21:AP29"/>
    <mergeCell ref="BF21:BF29"/>
    <mergeCell ref="BG21:BG29"/>
    <mergeCell ref="BH21:BH29"/>
    <mergeCell ref="BA21:BA29"/>
    <mergeCell ref="BB21:BB29"/>
    <mergeCell ref="BC21:BC29"/>
    <mergeCell ref="BD21:BD29"/>
    <mergeCell ref="BE21:BE29"/>
    <mergeCell ref="AV21:AV29"/>
    <mergeCell ref="AW21:AW29"/>
    <mergeCell ref="AX21:AX29"/>
    <mergeCell ref="AY21:AY29"/>
    <mergeCell ref="AZ21:AZ29"/>
  </mergeCells>
  <pageMargins left="0.25" right="0.25" top="0.75" bottom="0.75" header="0.3" footer="0.3"/>
  <pageSetup paperSize="9" scale="3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>
      <selection activeCell="C6" sqref="C6"/>
    </sheetView>
  </sheetViews>
  <sheetFormatPr defaultRowHeight="15" x14ac:dyDescent="0.25"/>
  <sheetData>
    <row r="1" spans="2:10" x14ac:dyDescent="0.25">
      <c r="B1">
        <v>1</v>
      </c>
      <c r="C1">
        <v>0.5</v>
      </c>
      <c r="D1">
        <v>0</v>
      </c>
      <c r="E1">
        <v>0.75</v>
      </c>
      <c r="F1">
        <v>0.8</v>
      </c>
      <c r="G1">
        <v>-0.5</v>
      </c>
      <c r="H1">
        <v>-0.4</v>
      </c>
      <c r="I1">
        <v>-0.2</v>
      </c>
      <c r="J1">
        <v>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2022-04-29T08:33:52Z</dcterms:modified>
</cp:coreProperties>
</file>