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6440"/>
  </bookViews>
  <sheets>
    <sheet name="Лист1" sheetId="1" r:id="rId1"/>
  </sheets>
  <definedNames>
    <definedName name="_GoBack" localSheetId="0">Лист1!#REF!</definedName>
    <definedName name="Print_Titles" localSheetId="0">Лист1!$4:$6</definedName>
    <definedName name="_xlnm.Print_Titles" localSheetId="0">Лист1!$4:$6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4" i="1" l="1"/>
  <c r="H134" i="1" s="1"/>
  <c r="I134" i="1" s="1"/>
  <c r="J134" i="1" s="1"/>
  <c r="K134" i="1" s="1"/>
  <c r="L134" i="1" s="1"/>
  <c r="M134" i="1" s="1"/>
  <c r="N134" i="1" s="1"/>
  <c r="O134" i="1" s="1"/>
  <c r="P134" i="1" s="1"/>
  <c r="Q134" i="1" s="1"/>
  <c r="H133" i="1"/>
  <c r="I133" i="1" s="1"/>
  <c r="J133" i="1" s="1"/>
  <c r="K133" i="1" s="1"/>
  <c r="L133" i="1" s="1"/>
  <c r="M133" i="1" s="1"/>
  <c r="N133" i="1" s="1"/>
  <c r="O133" i="1" s="1"/>
  <c r="P133" i="1" s="1"/>
  <c r="Q133" i="1" s="1"/>
  <c r="G133" i="1"/>
  <c r="G132" i="1"/>
  <c r="H132" i="1" s="1"/>
  <c r="I132" i="1" s="1"/>
  <c r="J132" i="1" s="1"/>
  <c r="K132" i="1" s="1"/>
  <c r="L132" i="1" s="1"/>
  <c r="M132" i="1" s="1"/>
  <c r="N132" i="1" s="1"/>
  <c r="O132" i="1" s="1"/>
  <c r="P132" i="1" s="1"/>
  <c r="Q132" i="1" s="1"/>
  <c r="H167" i="1"/>
  <c r="I167" i="1" s="1"/>
  <c r="J167" i="1" s="1"/>
  <c r="K167" i="1" s="1"/>
  <c r="L167" i="1" s="1"/>
  <c r="M167" i="1" s="1"/>
  <c r="N167" i="1" s="1"/>
  <c r="O167" i="1" s="1"/>
  <c r="P167" i="1" s="1"/>
  <c r="Q167" i="1" s="1"/>
  <c r="G167" i="1"/>
  <c r="G166" i="1"/>
  <c r="H166" i="1" s="1"/>
  <c r="I166" i="1" s="1"/>
  <c r="J166" i="1" s="1"/>
  <c r="K166" i="1" s="1"/>
  <c r="L166" i="1" s="1"/>
  <c r="M166" i="1" s="1"/>
  <c r="N166" i="1" s="1"/>
  <c r="O166" i="1" s="1"/>
  <c r="P166" i="1" s="1"/>
  <c r="Q166" i="1" s="1"/>
  <c r="H165" i="1"/>
  <c r="I165" i="1" s="1"/>
  <c r="J165" i="1" s="1"/>
  <c r="K165" i="1" s="1"/>
  <c r="L165" i="1" s="1"/>
  <c r="M165" i="1" s="1"/>
  <c r="N165" i="1" s="1"/>
  <c r="O165" i="1" s="1"/>
  <c r="P165" i="1" s="1"/>
  <c r="Q165" i="1" s="1"/>
  <c r="G165" i="1"/>
  <c r="I9" i="1" l="1"/>
  <c r="J9" i="1" s="1"/>
  <c r="K9" i="1" s="1"/>
  <c r="L9" i="1" s="1"/>
  <c r="M9" i="1" s="1"/>
  <c r="N9" i="1" s="1"/>
  <c r="O9" i="1" s="1"/>
  <c r="P9" i="1" s="1"/>
  <c r="Q9" i="1" s="1"/>
  <c r="I10" i="1"/>
  <c r="J10" i="1"/>
  <c r="K10" i="1" s="1"/>
  <c r="L10" i="1" s="1"/>
  <c r="M10" i="1" s="1"/>
  <c r="N10" i="1" s="1"/>
  <c r="O10" i="1" s="1"/>
  <c r="P10" i="1" s="1"/>
  <c r="Q10" i="1" s="1"/>
  <c r="I11" i="1"/>
  <c r="J11" i="1" s="1"/>
  <c r="K11" i="1" s="1"/>
  <c r="L11" i="1" s="1"/>
  <c r="M11" i="1" s="1"/>
  <c r="N11" i="1" s="1"/>
  <c r="O11" i="1" s="1"/>
  <c r="P11" i="1" s="1"/>
  <c r="Q11" i="1" s="1"/>
  <c r="H11" i="1"/>
  <c r="H10" i="1"/>
  <c r="G10" i="1"/>
  <c r="G11" i="1"/>
  <c r="H9" i="1"/>
  <c r="G9" i="1"/>
  <c r="F9" i="1"/>
  <c r="H274" i="1" l="1"/>
  <c r="I274" i="1" s="1"/>
  <c r="J274" i="1" s="1"/>
  <c r="K274" i="1" s="1"/>
  <c r="L274" i="1" s="1"/>
  <c r="M274" i="1" s="1"/>
  <c r="N274" i="1" s="1"/>
  <c r="O274" i="1" s="1"/>
  <c r="P274" i="1" s="1"/>
  <c r="Q274" i="1" s="1"/>
  <c r="G281" i="1" l="1"/>
  <c r="H281" i="1" s="1"/>
  <c r="I281" i="1" s="1"/>
  <c r="J281" i="1" s="1"/>
  <c r="K281" i="1" s="1"/>
  <c r="L281" i="1" s="1"/>
  <c r="M281" i="1" s="1"/>
  <c r="N281" i="1" s="1"/>
  <c r="O281" i="1" s="1"/>
  <c r="P281" i="1" s="1"/>
  <c r="Q281" i="1" s="1"/>
  <c r="G282" i="1"/>
  <c r="H282" i="1" s="1"/>
  <c r="I282" i="1" s="1"/>
  <c r="J282" i="1" s="1"/>
  <c r="K282" i="1" s="1"/>
  <c r="L282" i="1" s="1"/>
  <c r="M282" i="1" s="1"/>
  <c r="N282" i="1" s="1"/>
  <c r="O282" i="1" s="1"/>
  <c r="P282" i="1" s="1"/>
  <c r="Q282" i="1" s="1"/>
  <c r="G280" i="1"/>
  <c r="H280" i="1" s="1"/>
  <c r="I280" i="1" s="1"/>
  <c r="J280" i="1" s="1"/>
  <c r="K280" i="1" s="1"/>
  <c r="L280" i="1" s="1"/>
  <c r="M280" i="1" s="1"/>
  <c r="N280" i="1" s="1"/>
  <c r="O280" i="1" s="1"/>
  <c r="P280" i="1" s="1"/>
  <c r="Q280" i="1" s="1"/>
  <c r="H306" i="1" l="1"/>
  <c r="I306" i="1" s="1"/>
  <c r="J306" i="1" s="1"/>
  <c r="K306" i="1" s="1"/>
  <c r="L306" i="1" s="1"/>
  <c r="M306" i="1" s="1"/>
  <c r="N306" i="1" s="1"/>
  <c r="O306" i="1" s="1"/>
  <c r="P306" i="1" s="1"/>
  <c r="Q306" i="1" s="1"/>
  <c r="G306" i="1"/>
  <c r="I305" i="1"/>
  <c r="J305" i="1" s="1"/>
  <c r="K305" i="1" s="1"/>
  <c r="L305" i="1" s="1"/>
  <c r="M305" i="1" s="1"/>
  <c r="N305" i="1" s="1"/>
  <c r="O305" i="1" s="1"/>
  <c r="P305" i="1" s="1"/>
  <c r="Q305" i="1" s="1"/>
  <c r="I304" i="1"/>
  <c r="J304" i="1" s="1"/>
  <c r="K304" i="1" s="1"/>
  <c r="L304" i="1" s="1"/>
  <c r="M304" i="1" s="1"/>
  <c r="N304" i="1" s="1"/>
  <c r="O304" i="1" s="1"/>
  <c r="P304" i="1" s="1"/>
  <c r="Q304" i="1" s="1"/>
  <c r="G278" i="1" l="1"/>
  <c r="H278" i="1" s="1"/>
  <c r="I278" i="1" s="1"/>
  <c r="J278" i="1" s="1"/>
  <c r="K278" i="1" s="1"/>
  <c r="L278" i="1" s="1"/>
  <c r="M278" i="1" s="1"/>
  <c r="N278" i="1" s="1"/>
  <c r="O278" i="1" s="1"/>
  <c r="P278" i="1" s="1"/>
  <c r="Q278" i="1" s="1"/>
  <c r="G277" i="1"/>
  <c r="H277" i="1" s="1"/>
  <c r="I277" i="1" s="1"/>
  <c r="J277" i="1" s="1"/>
  <c r="K277" i="1" s="1"/>
  <c r="L277" i="1" s="1"/>
  <c r="M277" i="1" s="1"/>
  <c r="N277" i="1" s="1"/>
  <c r="O277" i="1" s="1"/>
  <c r="P277" i="1" s="1"/>
  <c r="Q277" i="1" s="1"/>
  <c r="G276" i="1"/>
  <c r="H276" i="1" s="1"/>
  <c r="I276" i="1" s="1"/>
  <c r="J276" i="1" s="1"/>
  <c r="K276" i="1" s="1"/>
  <c r="L276" i="1" s="1"/>
  <c r="M276" i="1" s="1"/>
  <c r="N276" i="1" s="1"/>
  <c r="O276" i="1" s="1"/>
  <c r="P276" i="1" s="1"/>
  <c r="Q276" i="1" s="1"/>
  <c r="I260" i="1"/>
  <c r="I259" i="1"/>
  <c r="I258" i="1"/>
</calcChain>
</file>

<file path=xl/sharedStrings.xml><?xml version="1.0" encoding="utf-8"?>
<sst xmlns="http://schemas.openxmlformats.org/spreadsheetml/2006/main" count="634" uniqueCount="282">
  <si>
    <t>Значение показателя</t>
  </si>
  <si>
    <t>Единица измерения</t>
  </si>
  <si>
    <t>Оценка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</si>
  <si>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</si>
  <si>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</si>
  <si>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</si>
  <si>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</si>
  <si>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</si>
  <si>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</si>
  <si>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</si>
  <si>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</si>
  <si>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</si>
  <si>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</si>
  <si>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2036 год</t>
  </si>
  <si>
    <t>Среднедушевой денежный доход</t>
  </si>
  <si>
    <t>консервативный сценарий</t>
  </si>
  <si>
    <t>базовый сценарий</t>
  </si>
  <si>
    <t>целевой сценарий</t>
  </si>
  <si>
    <t>Общий коэффициент рождаемости</t>
  </si>
  <si>
    <t>число родившихся на 1 000 человек населения</t>
  </si>
  <si>
    <t>Ожидаемая продолжительность жизни при рождении</t>
  </si>
  <si>
    <t>лет</t>
  </si>
  <si>
    <t>Миграция населения</t>
  </si>
  <si>
    <t>тыс. человек</t>
  </si>
  <si>
    <t>Приоритет «Социальное благополучие»</t>
  </si>
  <si>
    <t>1.1</t>
  </si>
  <si>
    <t>1.1.1</t>
  </si>
  <si>
    <t>1.1.2</t>
  </si>
  <si>
    <t>1.1.3</t>
  </si>
  <si>
    <t>Число родившихся</t>
  </si>
  <si>
    <t>человек</t>
  </si>
  <si>
    <t>1.1.4</t>
  </si>
  <si>
    <t>Количество зарегистрированных браков</t>
  </si>
  <si>
    <t>Количество многодетных семей</t>
  </si>
  <si>
    <t>1.2</t>
  </si>
  <si>
    <t>Удовлетворенность населения качеством образования</t>
  </si>
  <si>
    <t>Доля школьников, охваченных профориентационными мероприятиями</t>
  </si>
  <si>
    <t>1.2.6</t>
  </si>
  <si>
    <t>1.3</t>
  </si>
  <si>
    <t>1.3.1</t>
  </si>
  <si>
    <t>1.4</t>
  </si>
  <si>
    <t>Количество модернизированных, отремонтированных организаций культуры (нарастающим итогом)</t>
  </si>
  <si>
    <t>1.5</t>
  </si>
  <si>
    <t>1.5.1</t>
  </si>
  <si>
    <t>1.5.2</t>
  </si>
  <si>
    <t>1.5.3</t>
  </si>
  <si>
    <t>Доля обучающихся, систематически занимающихся спортом, в общей численности обучающихся</t>
  </si>
  <si>
    <t>1.5.5</t>
  </si>
  <si>
    <t>1.7</t>
  </si>
  <si>
    <t>1.7.1</t>
  </si>
  <si>
    <t>Количество детей-сирот и детей, оставшихся без попечения родителей, находящихся в специализированных учреждениях</t>
  </si>
  <si>
    <t>1.7.2</t>
  </si>
  <si>
    <t>1.7.3</t>
  </si>
  <si>
    <t>тыс. участников</t>
  </si>
  <si>
    <t>Приоритет «Развитая инфраструктура»</t>
  </si>
  <si>
    <t>2.1</t>
  </si>
  <si>
    <t>2.1.1</t>
  </si>
  <si>
    <t>2.1.2</t>
  </si>
  <si>
    <t>Удовлетворенность состоянием дорог</t>
  </si>
  <si>
    <t>Удовлетворенность работой общественного транспорта</t>
  </si>
  <si>
    <t>2.2</t>
  </si>
  <si>
    <t>2.2.1</t>
  </si>
  <si>
    <t>единиц</t>
  </si>
  <si>
    <t>2.2.2</t>
  </si>
  <si>
    <t>2.2.3</t>
  </si>
  <si>
    <t>2.2.4</t>
  </si>
  <si>
    <t>Удовлетворенность граждан работой ЖКХ</t>
  </si>
  <si>
    <t>2.3</t>
  </si>
  <si>
    <t>2.3.1</t>
  </si>
  <si>
    <t>Удовлетворенность уровнем благоустройства общественных территорий</t>
  </si>
  <si>
    <t>2.3.2</t>
  </si>
  <si>
    <t>2.4</t>
  </si>
  <si>
    <t>2.4.1</t>
  </si>
  <si>
    <t>Количество ликвидированных объектов накопленного вреда окружающей среде, полигонов и свалок отходов</t>
  </si>
  <si>
    <t>2.4.2</t>
  </si>
  <si>
    <t>Удовлетворенность экологической ситуацией</t>
  </si>
  <si>
    <t>2.4.3</t>
  </si>
  <si>
    <t>2.5</t>
  </si>
  <si>
    <t>2.5.1</t>
  </si>
  <si>
    <t>2.5.3</t>
  </si>
  <si>
    <t>Снижение количества погибших в дорожно-транспортных происшествиях</t>
  </si>
  <si>
    <t>Приоритет «Экономическое развитие»</t>
  </si>
  <si>
    <t>3.1</t>
  </si>
  <si>
    <t>3.1.1</t>
  </si>
  <si>
    <t>Объем отгруженных товаров собственного производства, выполненных работ и услуг собственными силами по обрабатывающим производствам</t>
  </si>
  <si>
    <t>3.1.2</t>
  </si>
  <si>
    <t>Индекс производства по обрабатывающим производствам</t>
  </si>
  <si>
    <t>Производительность труда на предприятиях обрабатывающих производств</t>
  </si>
  <si>
    <t>3.2</t>
  </si>
  <si>
    <t>3.2.1</t>
  </si>
  <si>
    <t>тыс. тонн</t>
  </si>
  <si>
    <t>3.2.2</t>
  </si>
  <si>
    <t>3.2.3</t>
  </si>
  <si>
    <t>3.2.4</t>
  </si>
  <si>
    <t>3.2.5</t>
  </si>
  <si>
    <t>Производительность труда в сельскохозяйственных организациях</t>
  </si>
  <si>
    <t>3.3</t>
  </si>
  <si>
    <t>3.3.1</t>
  </si>
  <si>
    <t>3.3.2</t>
  </si>
  <si>
    <t>3.3.3</t>
  </si>
  <si>
    <t>3.3.4</t>
  </si>
  <si>
    <t>Количество квадратных метров расселенного непригодного для проживания жилищного фонда (нарастающим итогом)</t>
  </si>
  <si>
    <t>Ввод жилья</t>
  </si>
  <si>
    <t>3.4</t>
  </si>
  <si>
    <t>3.4.1</t>
  </si>
  <si>
    <t>Оборот малых и средних предприятий, включая микропредприятия</t>
  </si>
  <si>
    <t>3.4.2</t>
  </si>
  <si>
    <t>3.5</t>
  </si>
  <si>
    <t>3.5.1</t>
  </si>
  <si>
    <t>Приоритет «Управление развитием»</t>
  </si>
  <si>
    <t>4.2</t>
  </si>
  <si>
    <t>4.2.1</t>
  </si>
  <si>
    <t>4.2.2</t>
  </si>
  <si>
    <t>Доля домохозяйств, которым обеспечена возможность качественного высокоскоростного широкополосного доступа к информационно-телекоммуникационной сети «Интернет»</t>
  </si>
  <si>
    <t>Доля предоставления массовых социально значимых государственных и муниципальных услуг в электронной форме</t>
  </si>
  <si>
    <t>Количество детей-сирот, переданных на воспитание в семью</t>
  </si>
  <si>
    <t>Задача 1 «Семья и дети»</t>
  </si>
  <si>
    <t>Задача 2 «Образование»</t>
  </si>
  <si>
    <t>Задача 3 «Молодежь»</t>
  </si>
  <si>
    <t>Задача 4 «Культура»</t>
  </si>
  <si>
    <t>Задача 5 «Физическая культура и массовый спорт»</t>
  </si>
  <si>
    <t>Задача 1 «Дорожно-транспортное развитие»</t>
  </si>
  <si>
    <t>Задача 2 «Создание эффективной инженерной и коммунальной инфраструктуры, развитие газификации»</t>
  </si>
  <si>
    <t>Задача 3 «Повышение качества городской и сельской среды»</t>
  </si>
  <si>
    <t>Задача 4 «Экологическое благополучие»</t>
  </si>
  <si>
    <t>Задача 2 «Высокотехнологичный агропромышленный комплекс»</t>
  </si>
  <si>
    <t>Задача 4 «Развитие малого и среднего бизнеса»</t>
  </si>
  <si>
    <t>Задача 5 «Создание привлекательного инвестиционного климата»</t>
  </si>
  <si>
    <t>Задача 2 «Пространственное развитие»</t>
  </si>
  <si>
    <t>умеренно-консервативный сценарий</t>
  </si>
  <si>
    <t xml:space="preserve">Коэффициент преступности </t>
  </si>
  <si>
    <t>Задача 5 «Цифровизация»</t>
  </si>
  <si>
    <t>Задача 6 «Общественный контроль и участие граждан»</t>
  </si>
  <si>
    <t>Задача 7 «Гражданское общество»</t>
  </si>
  <si>
    <t>Темп прироста социально значимых проектов (инициатив), реализованных победителями конкурсного отбора</t>
  </si>
  <si>
    <t xml:space="preserve">млн. рублей на человека  </t>
  </si>
  <si>
    <t xml:space="preserve">Приложение 
к Стратегии </t>
  </si>
  <si>
    <t>Задача 6 «Безопасная среда для жизни»</t>
  </si>
  <si>
    <t>4.1</t>
  </si>
  <si>
    <t>4.1.1</t>
  </si>
  <si>
    <t>4.1.2</t>
  </si>
  <si>
    <t>4.1.3</t>
  </si>
  <si>
    <t>4.3</t>
  </si>
  <si>
    <t>4.3.1</t>
  </si>
  <si>
    <t>4.4</t>
  </si>
  <si>
    <t>4.4.1</t>
  </si>
  <si>
    <t>Доля детей-сирот, переданных на воспитание в семью, от общего количества детей-сирот</t>
  </si>
  <si>
    <t>№
 п/п</t>
  </si>
  <si>
    <t>Факт</t>
  </si>
  <si>
    <t>процентов</t>
  </si>
  <si>
    <t>1.2.1</t>
  </si>
  <si>
    <t>1.2.2</t>
  </si>
  <si>
    <t>Доля выпускников 11-х классов, поступивших в колледжи, техникумы и высшие учебные заведения, расположенные на территории Кировской области</t>
  </si>
  <si>
    <t>1.2.3</t>
  </si>
  <si>
    <t>1.2.4</t>
  </si>
  <si>
    <t>1.2.5</t>
  </si>
  <si>
    <t>1.2.7</t>
  </si>
  <si>
    <t>1.3.2</t>
  </si>
  <si>
    <t>1.4.1</t>
  </si>
  <si>
    <t>1.4.2</t>
  </si>
  <si>
    <t>1.7.4</t>
  </si>
  <si>
    <t>млн. рублей на человека</t>
  </si>
  <si>
    <t>тыс. гектаров</t>
  </si>
  <si>
    <t xml:space="preserve">Площадь земельных участков, имеющих градостроительные планы </t>
  </si>
  <si>
    <t>Удовлетворенность уровнем благоустройства дворов, территорий, прилегающих к многоквартирным домам</t>
  </si>
  <si>
    <t>Стратегическая цель, приоритет, задача, направление, показатель</t>
  </si>
  <si>
    <t>Уменьшение количества обращений граждан по вопросам некачественной работы управляющих компаний</t>
  </si>
  <si>
    <t>Численность граждан старшего поколения, которые участвуют в программе «Активное долголетие»</t>
  </si>
  <si>
    <t>млн. 
кв. метров</t>
  </si>
  <si>
    <t>тыс. 
кв. метров</t>
  </si>
  <si>
    <t>Ответственный исполнитель</t>
  </si>
  <si>
    <t>1.2.8</t>
  </si>
  <si>
    <t>Доля детей в возрасте от 1 до 6 лет, получающих дошкольную образовательную услугу и (или) услугу по их содержанию в муниципальных дошкольных образовательных организациях</t>
  </si>
  <si>
    <t>Доли детей в возрасте от 5 до 18 лет, занимающихся по дополнительным общеобразовательным программам</t>
  </si>
  <si>
    <t>1.4.3</t>
  </si>
  <si>
    <t>1.4.4</t>
  </si>
  <si>
    <t>Количество населения, вовлеченного в культурно-массовые мероприятия</t>
  </si>
  <si>
    <t>Количество  посещений муниципальных библиотек</t>
  </si>
  <si>
    <t xml:space="preserve">Уровень обеспеченности граждан объектами физической культуры и спорта </t>
  </si>
  <si>
    <t>Количество участников официальных физкультурно-оздоровительных и спортивных мероприятий районного уровня</t>
  </si>
  <si>
    <t>Удовлетворенность граждан  условиями для занятий физической культурой и спортом</t>
  </si>
  <si>
    <t>Доля потребителей в жилых домах, обеспеченных доступом к услуге централизованного водоснабжения</t>
  </si>
  <si>
    <t>Доля потребителей в жилых домах, обеспеченных доступом к услуге централизованного водоотведения</t>
  </si>
  <si>
    <t>Уровень потерь тепловой энергии при транспортировке потребителям</t>
  </si>
  <si>
    <t>Площадь рекультивированных земель свалок твердых бытовых отходов на территории Вятскополянского района</t>
  </si>
  <si>
    <t>Увеличение численности населения, участвующего в мероприятиях экологической направленности</t>
  </si>
  <si>
    <t xml:space="preserve">Ликвидация чрезвычайных ситуаций, возникших на территории Вятскополянского района 100% </t>
  </si>
  <si>
    <t>Удельный вес прибыльных крупных и средних сельскохозяйственных организаций района в общем их числе</t>
  </si>
  <si>
    <t>Количество граждан, расселенных из аварийного жилищного фонда (нарастающим итогом)</t>
  </si>
  <si>
    <t>%</t>
  </si>
  <si>
    <t xml:space="preserve">Удельный вес объектов недвижимости (в т.ч. земельных участков), на которые зарегистрировано право собственности муниципального образования Вятскополянский муниципальный район, по отношению к общему количеству объектов недвижимости (в т.ч. земельных участков), обладающих признаками муниципальной собственности   </t>
  </si>
  <si>
    <t>млн. рублей</t>
  </si>
  <si>
    <t>ПОКАЗАТЕЛИ
 достижения цели социально-экономического развития Вятскополянского района</t>
  </si>
  <si>
    <t>Стратегическая цель – высокое качество жизни, комфорт и благополучие семей в Вятскополянском районе</t>
  </si>
  <si>
    <t>Управление экономического развития</t>
  </si>
  <si>
    <t>Отдел социальнорго развития</t>
  </si>
  <si>
    <t>Управление образования</t>
  </si>
  <si>
    <t>Управление образования,         Отдел социальнорго развития</t>
  </si>
  <si>
    <t xml:space="preserve">Управление образования, </t>
  </si>
  <si>
    <t>Доля выпускников 9-х, получивших аттестаты об основном общем и среднем общем образовании с отличием, от общей численности выпускников 9-х  классов, прошедших государственную итоговую аттестацию</t>
  </si>
  <si>
    <t>Доля выпускников 11-х классов, получивших аттестаты о среднем общем образовании с отличием, от общей численности выпускников 
11-х классов, прошедших государственную итоговую аттестацию</t>
  </si>
  <si>
    <t xml:space="preserve">Доля образовательных организаций района, соответствующих требованиям санитарно-эпидемиологического, противопожарного законодательства, антитеррористической защищенности объектов
</t>
  </si>
  <si>
    <t>Отдел социального развития</t>
  </si>
  <si>
    <t>Управление культуры и проектной деятельности</t>
  </si>
  <si>
    <t>1.5.6</t>
  </si>
  <si>
    <t>Доля автомобильных дорог,  соответствующих нормативным требованиям к транспортно-эксплуатационным показателям</t>
  </si>
  <si>
    <t>2.1.3</t>
  </si>
  <si>
    <t>Отдел опеки и попечительства</t>
  </si>
  <si>
    <t>Уровень газификации поселений района</t>
  </si>
  <si>
    <t>кв. м</t>
  </si>
  <si>
    <t>чел</t>
  </si>
  <si>
    <t>отдел сельского хозяйства</t>
  </si>
  <si>
    <t>тыс. рублей</t>
  </si>
  <si>
    <t>Отдел муниципальных закупок</t>
  </si>
  <si>
    <t>Управление строительства, ЖКХ и дорожного хозяйства</t>
  </si>
  <si>
    <t>4, 4</t>
  </si>
  <si>
    <t>4, 5</t>
  </si>
  <si>
    <t>зерно</t>
  </si>
  <si>
    <t>молоко</t>
  </si>
  <si>
    <t>29,1</t>
  </si>
  <si>
    <t>29,3</t>
  </si>
  <si>
    <t>29,5</t>
  </si>
  <si>
    <t>Количество построенных, реконструированных, отремонтированных объектов  инфраструктуры детства (нарастающим итогом с 2024 года)</t>
  </si>
  <si>
    <t>количество преступ-лений на     10 тыс. человек населения</t>
  </si>
  <si>
    <t xml:space="preserve">    </t>
  </si>
  <si>
    <t>Объём инвестиций в основной капитал (за исключением бюджетных средств) в расчете на одного жителя</t>
  </si>
  <si>
    <t xml:space="preserve">       </t>
  </si>
  <si>
    <t>Удовлетворенность населения деятельностью органов местного самоуправления муниципального района</t>
  </si>
  <si>
    <t xml:space="preserve">Доля граждан, систематически занимающихся физической культурой и спортом   (в общей численности населения в возрасте 3-79 лет) </t>
  </si>
  <si>
    <t>Доля граждан, принявших участие в выполнении нормативов Всероссийского физкультурно-спортивного комплекса «Готов к труду и обороне», от общей численности населения Вятскополянского района</t>
  </si>
  <si>
    <t xml:space="preserve"> Охват молодежи, участвующей в мероприятиях по патриотическому и духовно-нравственному воспитанию, пропаганде здорового образа жизни</t>
  </si>
  <si>
    <t>Число субъектов малого и среднего предпринимательства в расчете на 10 тыс. человек населения, единиц</t>
  </si>
  <si>
    <t>Объем производства овощей открытого грунта в сельскохозяйственных организациях, крестьянских (фермерских) хозяйствах и у индивидуальных предпринимателей</t>
  </si>
  <si>
    <t>чел.</t>
  </si>
  <si>
    <t>Количество реализованных проектов общественных организаций, получивших финансовую поддержку от органов публичной власти</t>
  </si>
  <si>
    <t>тыс. единиц</t>
  </si>
  <si>
    <t>4.1.5</t>
  </si>
  <si>
    <t>4.1.4</t>
  </si>
  <si>
    <t xml:space="preserve">Площадь земельных участков, предоставленных для строительства в расчете на 10 тыс. человек населения   </t>
  </si>
  <si>
    <t>Оборот организаций по видам экономической деятельности.</t>
  </si>
  <si>
    <t>2.5.2</t>
  </si>
  <si>
    <t>тонн</t>
  </si>
  <si>
    <t>Количество мероприятий, направленных на  гармонизацию межнациональных отношений</t>
  </si>
  <si>
    <t>Охват молодежи Вятскополянского района, вовлеченных в добровольческую и общественную деятельность</t>
  </si>
  <si>
    <t>1.5.4</t>
  </si>
  <si>
    <t>едениц</t>
  </si>
  <si>
    <t xml:space="preserve">млн. рублей </t>
  </si>
  <si>
    <t>Вовлечение в сельскохозяйственный оборот неиспользуемой пашни и инвестиционно привлекательных земель (нарастающим итогом)</t>
  </si>
  <si>
    <t xml:space="preserve">Направление 1 «Развитие инфраструктуры детства: строительство и реконструкция детских садов, школ, спортивных сооружений (в том числе физкультурно-оздоровительных комплексов)», 
Направление 2 «Формирование системы поддержки молодых семей, рождения и воспитания детей»
</t>
  </si>
  <si>
    <t xml:space="preserve">Направление 1 «Повышение качества образования граждан (дошкольное образование, начальное, общее, среднее образование, дополнительное образование)»
Направление 2 «Ранняя профориентация в школе в соответствии с кадровыми потребностями региона»
Направление 3 «Подготовка и поддержка педагогов детских садов, школ и организаций дополнительного образования Вятскополянского района»
Направление 4 «Воспитание у детей и молодежи традиционных ценностей российского общества»
Направление 5 «Обеспечение безопасности в образовательных организациях»
</t>
  </si>
  <si>
    <t>Направление 1 «Создание условий для воспитания гармонично развитой, патриотичной и социально ответственной личности и возможностей для реализации потенциала молодежи»
Направление 3 «Увеличение доли молодых людей, участвующих в проектах и программах, направленных на профессиональное, личностное развитие и патриотическое воспитание»
Направление 4 «Увеличение доли молодых людей, вовлеченных в добровольческую и общественную деятельность»
Направление 5 «Содействие профессиональному росту молодежи»
Направление 6 «Вовлеченность молодежи в процесс развития региона»</t>
  </si>
  <si>
    <t>Направление 1 «Удовлетворение культурно-досуговых запросов семей»
Направление 2 «Развитие инфраструктуры учреждений культуры»
Направление 3 «Сохранение, развитие и цифровизация культурного наследия»
Направление 4 «Формирование актуальной современной повестки в культуре»</t>
  </si>
  <si>
    <t xml:space="preserve">Количество посещений культурных мероприятий </t>
  </si>
  <si>
    <t xml:space="preserve">Направление 1 «Удовлетворенность граждан условиями для занятий физической культурой и спортом»
Направление 2 «Развитие спортивной инфраструктуры»
Направление 3 «Стимулирование выполнения норм ГТО»
Направление 4 «Поддержка детского спорта»
Направление 5 «Развитие школьного, студенческого, корпоративного спорта»
</t>
  </si>
  <si>
    <t>Направление 1 «Развитие системы социальной поддержки граждан»
Направление 2 «Активное долголетие»</t>
  </si>
  <si>
    <t xml:space="preserve">Направление 1 «Обеспечение проезжего состояния муниципальных дорог»
Направление 2 «Строительство и модернизация объектов дорожного сервиса (заправки, пункты питания и т.д.)»
</t>
  </si>
  <si>
    <t>Направление 1 «Повышение энергоэффективности»
Направление 2 «Повышение надежности системы ЖКХ»
Направление 3 «Газификация муниципального образования»
Направление 4 «Повышение качества управления многоквартирными домами»</t>
  </si>
  <si>
    <t>Снижение количества аварий  на системах жизнеобеспечения (к предыдущему году)</t>
  </si>
  <si>
    <t xml:space="preserve">Направление 1 «Благоустройство дворовых территорий и общественных пространств в городской и сельской местности»
Направление 2 «Освещение и озеленение населенных пунктов»
Направление 3 «Развитие современной инфраструктуры в сельских населенных пунктах»
</t>
  </si>
  <si>
    <t>Направление 1 «Ликвидация объектов накопленного вреда окружающей среде, полигонов и свалок отходов»
Направление 2 «Обеспечение охраны окружающей среды»
Направление 3 «Снижение загрязнения и сохранение качества водных ресурсов»
Направление 4 «Строительство мусоросортировочных станций»
Направление 5 «Проведение экологического образования населения»</t>
  </si>
  <si>
    <t>Направление 1 «Безопасность городской и сельской среды»
Направление 2 «Безопасность труда»
Направление 3 «Пожарная безопасность» 
Направление 4 «Безопасность на воде»
Направление 5 «Безопасность на дорогах»
Направление 6 «Противодействие коррупции»
Направление 7 «Защита от чрезвычайных ситуаций»
Направление 8 «Антитеррористическая защита»</t>
  </si>
  <si>
    <t>Направление 1 «Повышение эффективности действующих предприятий»
Направление 2 «Создание новых производств»
Направление 3 «Повышение производительности труда»</t>
  </si>
  <si>
    <t>Направление 1 «Развитие пищевой промышленности»
Направление 2 «Вовлечение в оборот земель сельхозназначения, в том числе неиспользуемой пашни»
Направление 3 «Повышение автоматизации труда»
Направление 4 «Развитие малых форм хозяйствования, в том числе фермерства»
Направление 5 «Развитие овощеводства»</t>
  </si>
  <si>
    <t>Производство основных видов продукции во всех категориях хозяйств района, в том числе: зерно, молоко.</t>
  </si>
  <si>
    <t>Задача 3 «Строительная отрасль»</t>
  </si>
  <si>
    <t>Направление 1 «Комплексное развитие территорий»
Направление 2 «Увеличение объемов жилищного строительства и повышение его доступности для граждан»
Направление 3 «Ликвидация аварийного жилищного фонда»</t>
  </si>
  <si>
    <t>Направление 1 «Вовлечение бизнеса в формирование политики в сфере предпринимательства»
Направление 2 «Развитие туризма и индустрии гостеприимства»</t>
  </si>
  <si>
    <t>Направление 1 «Стимулирование инвестиционной деятельности»
Направление 2 «Развитие деловой среды»
Направление 3 «Проактивные подходы к стимулированию инвестиционной деятельности»
Направление 4 «Клиентоцентричность»</t>
  </si>
  <si>
    <t>Улучшение качества среды для жизни в опорном населённом пункте (г. Сосновка)</t>
  </si>
  <si>
    <t xml:space="preserve">отношение численности постоянно проживающего населения на территориях опорных населённых пунктов к общей численности постоянного населения Вятскополянского района; 
</t>
  </si>
  <si>
    <t>Задача 7 «Социальная поддержка граждан»</t>
  </si>
  <si>
    <t>Задача 1 «Динамичное развитие промышленности (обрабатывающая промышленость, судостроение, деревообрабатывабщая промышленность)»</t>
  </si>
  <si>
    <t xml:space="preserve">рублей </t>
  </si>
  <si>
    <t>отдел ГО,ЧС, защиты территории и взаимодействия с правоохранительными органами</t>
  </si>
  <si>
    <t>Управление земельно-имущественных отношений</t>
  </si>
  <si>
    <t>отдел информатизации</t>
  </si>
  <si>
    <t>2.2.5</t>
  </si>
  <si>
    <t>2.2.6</t>
  </si>
  <si>
    <t>2.2.7</t>
  </si>
  <si>
    <t>2.4.4</t>
  </si>
  <si>
    <t>3.1.3</t>
  </si>
  <si>
    <t>4.4.2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</si>
</sst>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00"/>
    <numFmt numFmtId="167" formatCode="#,##0\ _₽"/>
    <numFmt numFmtId="168" formatCode="#,##0.0\ _₽"/>
  </numFmts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8.25"/>
      <name val="Tahoma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7" fillId="0" borderId="0"/>
    <xf numFmtId="0" fontId="7" fillId="0" borderId="0"/>
    <xf numFmtId="0" fontId="3" fillId="0" borderId="0"/>
    <xf numFmtId="0" fontId="7" fillId="0" borderId="0"/>
    <xf numFmtId="0" fontId="4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/>
    </xf>
    <xf numFmtId="164" fontId="5" fillId="0" borderId="1" xfId="5" applyNumberFormat="1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6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5" fillId="0" borderId="3" xfId="6" applyFont="1" applyFill="1" applyBorder="1" applyAlignment="1">
      <alignment vertical="top" wrapText="1"/>
    </xf>
    <xf numFmtId="0" fontId="5" fillId="0" borderId="1" xfId="6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" fontId="5" fillId="0" borderId="1" xfId="6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6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/>
    </xf>
    <xf numFmtId="2" fontId="5" fillId="0" borderId="1" xfId="6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6" applyNumberFormat="1" applyFont="1" applyFill="1" applyBorder="1" applyAlignment="1">
      <alignment horizontal="center" vertical="top" wrapText="1"/>
    </xf>
    <xf numFmtId="1" fontId="5" fillId="0" borderId="1" xfId="6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5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166" fontId="5" fillId="0" borderId="1" xfId="1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165" fontId="11" fillId="0" borderId="1" xfId="6" applyNumberFormat="1" applyFont="1" applyFill="1" applyBorder="1" applyAlignment="1">
      <alignment horizontal="center" vertical="top" wrapText="1"/>
    </xf>
    <xf numFmtId="1" fontId="5" fillId="0" borderId="1" xfId="11" applyNumberFormat="1" applyFont="1" applyFill="1" applyBorder="1" applyAlignment="1">
      <alignment horizontal="center" vertical="top" wrapText="1"/>
    </xf>
    <xf numFmtId="165" fontId="5" fillId="0" borderId="1" xfId="7" applyNumberFormat="1" applyFont="1" applyFill="1" applyBorder="1" applyAlignment="1">
      <alignment horizontal="center" vertical="top" wrapText="1"/>
    </xf>
    <xf numFmtId="165" fontId="5" fillId="0" borderId="5" xfId="7" applyNumberFormat="1" applyFont="1" applyFill="1" applyBorder="1" applyAlignment="1">
      <alignment horizontal="center" vertical="center" wrapText="1"/>
    </xf>
    <xf numFmtId="165" fontId="5" fillId="0" borderId="6" xfId="7" applyNumberFormat="1" applyFont="1" applyFill="1" applyBorder="1" applyAlignment="1">
      <alignment horizontal="center" vertical="center" wrapText="1"/>
    </xf>
    <xf numFmtId="165" fontId="5" fillId="0" borderId="7" xfId="7" applyNumberFormat="1" applyFont="1" applyFill="1" applyBorder="1" applyAlignment="1">
      <alignment horizontal="center" vertical="center" wrapText="1"/>
    </xf>
    <xf numFmtId="2" fontId="5" fillId="0" borderId="1" xfId="1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6" applyNumberFormat="1" applyFont="1" applyFill="1" applyBorder="1" applyAlignment="1">
      <alignment horizontal="center" wrapText="1"/>
    </xf>
    <xf numFmtId="2" fontId="5" fillId="0" borderId="1" xfId="6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6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3" xfId="5" applyFont="1" applyFill="1" applyBorder="1" applyAlignment="1">
      <alignment horizontal="center" vertical="top" wrapText="1"/>
    </xf>
    <xf numFmtId="0" fontId="5" fillId="0" borderId="4" xfId="5" applyFont="1" applyFill="1" applyBorder="1" applyAlignment="1">
      <alignment horizontal="center" vertical="top" wrapText="1"/>
    </xf>
    <xf numFmtId="0" fontId="5" fillId="0" borderId="2" xfId="5" applyFont="1" applyFill="1" applyBorder="1" applyAlignment="1">
      <alignment horizontal="center" vertical="top" wrapText="1"/>
    </xf>
    <xf numFmtId="3" fontId="5" fillId="0" borderId="3" xfId="5" applyNumberFormat="1" applyFont="1" applyFill="1" applyBorder="1" applyAlignment="1">
      <alignment horizontal="center" vertical="top" wrapText="1"/>
    </xf>
    <xf numFmtId="3" fontId="5" fillId="0" borderId="4" xfId="5" applyNumberFormat="1" applyFont="1" applyFill="1" applyBorder="1" applyAlignment="1">
      <alignment horizontal="center" vertical="top" wrapText="1"/>
    </xf>
    <xf numFmtId="3" fontId="5" fillId="0" borderId="2" xfId="5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/>
    </xf>
    <xf numFmtId="164" fontId="5" fillId="0" borderId="4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top"/>
    </xf>
    <xf numFmtId="2" fontId="5" fillId="0" borderId="3" xfId="0" applyNumberFormat="1" applyFont="1" applyFill="1" applyBorder="1" applyAlignment="1">
      <alignment horizontal="center" vertical="top"/>
    </xf>
    <xf numFmtId="2" fontId="0" fillId="0" borderId="4" xfId="0" applyNumberFormat="1" applyFill="1" applyBorder="1" applyAlignment="1">
      <alignment horizontal="center" vertical="top"/>
    </xf>
    <xf numFmtId="2" fontId="0" fillId="0" borderId="2" xfId="0" applyNumberForma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6" applyFont="1" applyFill="1" applyBorder="1" applyAlignment="1">
      <alignment horizontal="center" vertical="top" wrapText="1"/>
    </xf>
    <xf numFmtId="0" fontId="5" fillId="0" borderId="4" xfId="6" applyFont="1" applyFill="1" applyBorder="1" applyAlignment="1">
      <alignment horizontal="center" vertical="top" wrapText="1"/>
    </xf>
    <xf numFmtId="0" fontId="5" fillId="0" borderId="2" xfId="6" applyFont="1" applyFill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5" fillId="0" borderId="1" xfId="5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1" xfId="5" applyNumberFormat="1" applyFont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7" fontId="5" fillId="0" borderId="3" xfId="0" applyNumberFormat="1" applyFont="1" applyFill="1" applyBorder="1" applyAlignment="1">
      <alignment horizontal="center" vertical="top" wrapText="1"/>
    </xf>
    <xf numFmtId="167" fontId="5" fillId="0" borderId="4" xfId="0" applyNumberFormat="1" applyFont="1" applyFill="1" applyBorder="1" applyAlignment="1">
      <alignment horizontal="center" vertical="top" wrapText="1"/>
    </xf>
    <xf numFmtId="167" fontId="5" fillId="0" borderId="2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165" fontId="5" fillId="0" borderId="4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2" fontId="5" fillId="0" borderId="3" xfId="6" applyNumberFormat="1" applyFont="1" applyFill="1" applyBorder="1" applyAlignment="1">
      <alignment horizontal="center" vertical="top" wrapText="1"/>
    </xf>
    <xf numFmtId="2" fontId="5" fillId="0" borderId="4" xfId="6" applyNumberFormat="1" applyFont="1" applyFill="1" applyBorder="1" applyAlignment="1">
      <alignment horizontal="center" vertical="top" wrapText="1"/>
    </xf>
    <xf numFmtId="2" fontId="5" fillId="0" borderId="2" xfId="6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164" fontId="5" fillId="0" borderId="3" xfId="6" applyNumberFormat="1" applyFont="1" applyFill="1" applyBorder="1" applyAlignment="1">
      <alignment horizontal="center" vertical="top" wrapText="1"/>
    </xf>
    <xf numFmtId="164" fontId="5" fillId="0" borderId="4" xfId="6" applyNumberFormat="1" applyFont="1" applyFill="1" applyBorder="1" applyAlignment="1">
      <alignment horizontal="center" vertical="top" wrapText="1"/>
    </xf>
    <xf numFmtId="164" fontId="5" fillId="0" borderId="2" xfId="6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6" fontId="5" fillId="0" borderId="3" xfId="0" applyNumberFormat="1" applyFont="1" applyFill="1" applyBorder="1" applyAlignment="1">
      <alignment horizontal="center" vertical="top" wrapText="1"/>
    </xf>
    <xf numFmtId="166" fontId="5" fillId="0" borderId="4" xfId="0" applyNumberFormat="1" applyFont="1" applyFill="1" applyBorder="1" applyAlignment="1">
      <alignment horizontal="center" vertical="top" wrapText="1"/>
    </xf>
    <xf numFmtId="166" fontId="5" fillId="0" borderId="2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/>
    </xf>
    <xf numFmtId="2" fontId="9" fillId="0" borderId="3" xfId="0" applyNumberFormat="1" applyFont="1" applyFill="1" applyBorder="1" applyAlignment="1">
      <alignment horizontal="center" vertical="top" wrapText="1"/>
    </xf>
    <xf numFmtId="2" fontId="9" fillId="0" borderId="4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center" vertical="top" wrapText="1"/>
    </xf>
    <xf numFmtId="0" fontId="10" fillId="0" borderId="1" xfId="0" applyFont="1" applyBorder="1"/>
    <xf numFmtId="0" fontId="5" fillId="0" borderId="3" xfId="6" applyFont="1" applyBorder="1" applyAlignment="1">
      <alignment horizontal="center" vertical="top" wrapText="1"/>
    </xf>
    <xf numFmtId="0" fontId="5" fillId="0" borderId="4" xfId="6" applyFont="1" applyBorder="1" applyAlignment="1">
      <alignment horizontal="center" vertical="top" wrapText="1"/>
    </xf>
    <xf numFmtId="0" fontId="5" fillId="0" borderId="2" xfId="6" applyFont="1" applyBorder="1" applyAlignment="1">
      <alignment horizontal="center" vertical="top" wrapText="1"/>
    </xf>
    <xf numFmtId="165" fontId="5" fillId="0" borderId="3" xfId="6" applyNumberFormat="1" applyFont="1" applyFill="1" applyBorder="1" applyAlignment="1">
      <alignment horizontal="center" vertical="top" wrapText="1"/>
    </xf>
    <xf numFmtId="165" fontId="5" fillId="0" borderId="4" xfId="6" applyNumberFormat="1" applyFont="1" applyFill="1" applyBorder="1" applyAlignment="1">
      <alignment horizontal="center" vertical="top" wrapText="1"/>
    </xf>
    <xf numFmtId="165" fontId="5" fillId="0" borderId="2" xfId="6" applyNumberFormat="1" applyFont="1" applyFill="1" applyBorder="1" applyAlignment="1">
      <alignment horizontal="center" vertical="top" wrapText="1"/>
    </xf>
    <xf numFmtId="1" fontId="5" fillId="0" borderId="3" xfId="6" applyNumberFormat="1" applyFont="1" applyFill="1" applyBorder="1" applyAlignment="1">
      <alignment horizontal="center" vertical="top" wrapText="1"/>
    </xf>
    <xf numFmtId="1" fontId="5" fillId="0" borderId="4" xfId="6" applyNumberFormat="1" applyFont="1" applyFill="1" applyBorder="1" applyAlignment="1">
      <alignment horizontal="center" vertical="top" wrapText="1"/>
    </xf>
    <xf numFmtId="1" fontId="5" fillId="0" borderId="2" xfId="6" applyNumberFormat="1" applyFont="1" applyFill="1" applyBorder="1" applyAlignment="1">
      <alignment horizontal="center" vertical="top" wrapText="1"/>
    </xf>
    <xf numFmtId="165" fontId="5" fillId="0" borderId="1" xfId="6" applyNumberFormat="1" applyFont="1" applyFill="1" applyBorder="1" applyAlignment="1">
      <alignment horizontal="center" vertical="top" wrapText="1"/>
    </xf>
    <xf numFmtId="1" fontId="5" fillId="0" borderId="1" xfId="6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</cellXfs>
  <cellStyles count="16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3" xfId="5"/>
    <cellStyle name="Обычный 3 2" xfId="6"/>
    <cellStyle name="Обычный 3 2 2" xfId="13"/>
    <cellStyle name="Обычный 3 3" xfId="7"/>
    <cellStyle name="Обычный 3 4" xfId="8"/>
    <cellStyle name="Обычный 3 4 2" xfId="14"/>
    <cellStyle name="Обычный 3 5" xfId="12"/>
    <cellStyle name="Обычный 4" xfId="9"/>
    <cellStyle name="Обычный 5" xfId="10"/>
    <cellStyle name="Обычный 5 2" xfId="15"/>
    <cellStyle name="Обычный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3"/>
  <sheetViews>
    <sheetView tabSelected="1" showWhiteSpace="0" topLeftCell="A341" zoomScale="80" zoomScaleNormal="80" zoomScalePageLayoutView="70" workbookViewId="0">
      <selection activeCell="A362" sqref="A362"/>
    </sheetView>
  </sheetViews>
  <sheetFormatPr defaultRowHeight="18.75" x14ac:dyDescent="0.3"/>
  <cols>
    <col min="1" max="1" width="8" style="10" customWidth="1"/>
    <col min="2" max="2" width="45.140625" style="4" customWidth="1"/>
    <col min="3" max="3" width="24.85546875" style="4" customWidth="1"/>
    <col min="4" max="4" width="15.28515625" style="4" customWidth="1"/>
    <col min="5" max="5" width="12.42578125" style="4" customWidth="1"/>
    <col min="6" max="6" width="13.140625" style="4" customWidth="1"/>
    <col min="7" max="8" width="17.5703125" style="4" customWidth="1"/>
    <col min="9" max="9" width="16" style="4" customWidth="1"/>
    <col min="10" max="17" width="13.140625" style="4" customWidth="1"/>
    <col min="18" max="18" width="9.5703125" style="4" customWidth="1"/>
    <col min="19" max="16384" width="9.140625" style="4"/>
  </cols>
  <sheetData>
    <row r="1" spans="1:17" ht="76.5" customHeight="1" x14ac:dyDescent="0.4">
      <c r="O1" s="143" t="s">
        <v>136</v>
      </c>
      <c r="P1" s="143"/>
      <c r="Q1" s="143"/>
    </row>
    <row r="2" spans="1:17" ht="72" customHeight="1" x14ac:dyDescent="0.3">
      <c r="A2" s="177" t="s">
        <v>192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</row>
    <row r="3" spans="1:17" ht="12.75" customHeight="1" x14ac:dyDescent="0.3">
      <c r="A3" s="14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18.75" customHeight="1" x14ac:dyDescent="0.3">
      <c r="A4" s="118" t="s">
        <v>147</v>
      </c>
      <c r="B4" s="118" t="s">
        <v>165</v>
      </c>
      <c r="C4" s="131" t="s">
        <v>170</v>
      </c>
      <c r="D4" s="166" t="s">
        <v>0</v>
      </c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</row>
    <row r="5" spans="1:17" ht="18.75" customHeight="1" x14ac:dyDescent="0.3">
      <c r="A5" s="118"/>
      <c r="B5" s="118"/>
      <c r="C5" s="132"/>
      <c r="D5" s="118" t="s">
        <v>1</v>
      </c>
      <c r="E5" s="5" t="s">
        <v>148</v>
      </c>
      <c r="F5" s="5" t="s">
        <v>2</v>
      </c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1:17" ht="20.25" customHeight="1" x14ac:dyDescent="0.3">
      <c r="A6" s="118"/>
      <c r="B6" s="118"/>
      <c r="C6" s="133"/>
      <c r="D6" s="118"/>
      <c r="E6" s="3">
        <v>2024</v>
      </c>
      <c r="F6" s="3">
        <v>2025</v>
      </c>
      <c r="G6" s="3" t="s">
        <v>3</v>
      </c>
      <c r="H6" s="3" t="s">
        <v>4</v>
      </c>
      <c r="I6" s="3" t="s">
        <v>5</v>
      </c>
      <c r="J6" s="3" t="s">
        <v>6</v>
      </c>
      <c r="K6" s="3" t="s">
        <v>7</v>
      </c>
      <c r="L6" s="3" t="s">
        <v>8</v>
      </c>
      <c r="M6" s="3" t="s">
        <v>9</v>
      </c>
      <c r="N6" s="3" t="s">
        <v>10</v>
      </c>
      <c r="O6" s="3" t="s">
        <v>11</v>
      </c>
      <c r="P6" s="3" t="s">
        <v>12</v>
      </c>
      <c r="Q6" s="3" t="s">
        <v>13</v>
      </c>
    </row>
    <row r="7" spans="1:17" ht="18.75" customHeight="1" x14ac:dyDescent="0.3">
      <c r="A7" s="166"/>
      <c r="B7" s="178" t="s">
        <v>193</v>
      </c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</row>
    <row r="8" spans="1:17" ht="19.5" customHeight="1" x14ac:dyDescent="0.3">
      <c r="A8" s="166"/>
      <c r="B8" s="2" t="s">
        <v>14</v>
      </c>
      <c r="C8" s="101" t="s">
        <v>194</v>
      </c>
      <c r="D8" s="18"/>
      <c r="E8" s="40"/>
      <c r="F8" s="60"/>
      <c r="G8" s="60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1:17" ht="20.25" customHeight="1" x14ac:dyDescent="0.3">
      <c r="A9" s="166"/>
      <c r="B9" s="2" t="s">
        <v>15</v>
      </c>
      <c r="C9" s="102"/>
      <c r="D9" s="117" t="s">
        <v>272</v>
      </c>
      <c r="E9" s="123">
        <v>26948</v>
      </c>
      <c r="F9" s="179">
        <f>E9*110/100</f>
        <v>29642.799999999999</v>
      </c>
      <c r="G9" s="40">
        <f>F9*106/100</f>
        <v>31421.367999999999</v>
      </c>
      <c r="H9" s="40">
        <f>G9*106/100</f>
        <v>33306.650079999999</v>
      </c>
      <c r="I9" s="40">
        <f t="shared" ref="I9:Q9" si="0">H9*106/100</f>
        <v>35305.049084799997</v>
      </c>
      <c r="J9" s="40">
        <f t="shared" si="0"/>
        <v>37423.352029887996</v>
      </c>
      <c r="K9" s="40">
        <f t="shared" si="0"/>
        <v>39668.753151681274</v>
      </c>
      <c r="L9" s="40">
        <f t="shared" si="0"/>
        <v>42048.878340782154</v>
      </c>
      <c r="M9" s="40">
        <f t="shared" si="0"/>
        <v>44571.811041229077</v>
      </c>
      <c r="N9" s="40">
        <f t="shared" si="0"/>
        <v>47246.119703702825</v>
      </c>
      <c r="O9" s="40">
        <f t="shared" si="0"/>
        <v>50080.886885924992</v>
      </c>
      <c r="P9" s="40">
        <f t="shared" si="0"/>
        <v>53085.740099080496</v>
      </c>
      <c r="Q9" s="40">
        <f t="shared" si="0"/>
        <v>56270.884505025322</v>
      </c>
    </row>
    <row r="10" spans="1:17" x14ac:dyDescent="0.3">
      <c r="A10" s="166"/>
      <c r="B10" s="2" t="s">
        <v>16</v>
      </c>
      <c r="C10" s="102"/>
      <c r="D10" s="117"/>
      <c r="E10" s="123"/>
      <c r="F10" s="180"/>
      <c r="G10" s="40">
        <f>F9*107/100</f>
        <v>31717.796000000002</v>
      </c>
      <c r="H10" s="40">
        <f>G10*107/100</f>
        <v>33938.041720000001</v>
      </c>
      <c r="I10" s="40">
        <f t="shared" ref="I10:Q10" si="1">H10*107/100</f>
        <v>36313.704640399999</v>
      </c>
      <c r="J10" s="40">
        <f t="shared" si="1"/>
        <v>38855.663965227999</v>
      </c>
      <c r="K10" s="40">
        <f t="shared" si="1"/>
        <v>41575.560442793962</v>
      </c>
      <c r="L10" s="40">
        <f t="shared" si="1"/>
        <v>44485.849673789533</v>
      </c>
      <c r="M10" s="40">
        <f t="shared" si="1"/>
        <v>47599.859150954799</v>
      </c>
      <c r="N10" s="40">
        <f t="shared" si="1"/>
        <v>50931.849291521634</v>
      </c>
      <c r="O10" s="40">
        <f t="shared" si="1"/>
        <v>54497.078741928155</v>
      </c>
      <c r="P10" s="40">
        <f t="shared" si="1"/>
        <v>58311.874253863127</v>
      </c>
      <c r="Q10" s="40">
        <f t="shared" si="1"/>
        <v>62393.705451633548</v>
      </c>
    </row>
    <row r="11" spans="1:17" x14ac:dyDescent="0.3">
      <c r="A11" s="166"/>
      <c r="B11" s="2" t="s">
        <v>17</v>
      </c>
      <c r="C11" s="103"/>
      <c r="D11" s="117"/>
      <c r="E11" s="123"/>
      <c r="F11" s="181"/>
      <c r="G11" s="40">
        <f>F9*110/100</f>
        <v>32607.08</v>
      </c>
      <c r="H11" s="40">
        <f>G11*108/100</f>
        <v>35215.646399999998</v>
      </c>
      <c r="I11" s="40">
        <f t="shared" ref="I11:Q11" si="2">H11*108/100</f>
        <v>38032.898111999995</v>
      </c>
      <c r="J11" s="40">
        <f t="shared" si="2"/>
        <v>41075.529960959997</v>
      </c>
      <c r="K11" s="40">
        <f t="shared" si="2"/>
        <v>44361.572357836791</v>
      </c>
      <c r="L11" s="40">
        <f t="shared" si="2"/>
        <v>47910.498146463739</v>
      </c>
      <c r="M11" s="40">
        <f t="shared" si="2"/>
        <v>51743.337998180839</v>
      </c>
      <c r="N11" s="40">
        <f t="shared" si="2"/>
        <v>55882.805038035309</v>
      </c>
      <c r="O11" s="40">
        <f t="shared" si="2"/>
        <v>60353.429441078137</v>
      </c>
      <c r="P11" s="40">
        <f t="shared" si="2"/>
        <v>65181.703796364389</v>
      </c>
      <c r="Q11" s="40">
        <f t="shared" si="2"/>
        <v>70396.240100073541</v>
      </c>
    </row>
    <row r="12" spans="1:17" ht="20.25" customHeight="1" x14ac:dyDescent="0.3">
      <c r="A12" s="166"/>
      <c r="B12" s="2" t="s">
        <v>18</v>
      </c>
      <c r="C12" s="101" t="s">
        <v>195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25.5" customHeight="1" x14ac:dyDescent="0.3">
      <c r="A13" s="166"/>
      <c r="B13" s="2" t="s">
        <v>15</v>
      </c>
      <c r="C13" s="102"/>
      <c r="D13" s="117" t="s">
        <v>19</v>
      </c>
      <c r="E13" s="123">
        <v>4.9000000000000004</v>
      </c>
      <c r="F13" s="154">
        <v>4</v>
      </c>
      <c r="G13" s="44">
        <v>4.0999999999999996</v>
      </c>
      <c r="H13" s="44">
        <v>4.0999999999999996</v>
      </c>
      <c r="I13" s="44">
        <v>4.2</v>
      </c>
      <c r="J13" s="44">
        <v>4.2</v>
      </c>
      <c r="K13" s="44">
        <v>4.3</v>
      </c>
      <c r="L13" s="44">
        <v>4.3</v>
      </c>
      <c r="M13" s="44">
        <v>4.4000000000000004</v>
      </c>
      <c r="N13" s="44">
        <v>4.4000000000000004</v>
      </c>
      <c r="O13" s="44">
        <v>4.5</v>
      </c>
      <c r="P13" s="44">
        <v>4.5</v>
      </c>
      <c r="Q13" s="44">
        <v>4.5999999999999996</v>
      </c>
    </row>
    <row r="14" spans="1:17" ht="24.75" customHeight="1" x14ac:dyDescent="0.3">
      <c r="A14" s="166"/>
      <c r="B14" s="2" t="s">
        <v>16</v>
      </c>
      <c r="C14" s="102"/>
      <c r="D14" s="117"/>
      <c r="E14" s="123"/>
      <c r="F14" s="155"/>
      <c r="G14" s="44">
        <v>4.0999999999999996</v>
      </c>
      <c r="H14" s="44">
        <v>4.2</v>
      </c>
      <c r="I14" s="44">
        <v>4.3</v>
      </c>
      <c r="J14" s="44">
        <v>4.4000000000000004</v>
      </c>
      <c r="K14" s="44">
        <v>4.5</v>
      </c>
      <c r="L14" s="44">
        <v>4.5999999999999996</v>
      </c>
      <c r="M14" s="44">
        <v>4.7</v>
      </c>
      <c r="N14" s="44">
        <v>4.8</v>
      </c>
      <c r="O14" s="44">
        <v>4.9000000000000004</v>
      </c>
      <c r="P14" s="44">
        <v>5</v>
      </c>
      <c r="Q14" s="44">
        <v>5.0999999999999996</v>
      </c>
    </row>
    <row r="15" spans="1:17" ht="23.25" customHeight="1" x14ac:dyDescent="0.3">
      <c r="A15" s="166"/>
      <c r="B15" s="2" t="s">
        <v>17</v>
      </c>
      <c r="C15" s="103"/>
      <c r="D15" s="117"/>
      <c r="E15" s="123"/>
      <c r="F15" s="156"/>
      <c r="G15" s="44">
        <v>4.2</v>
      </c>
      <c r="H15" s="44">
        <v>4.3</v>
      </c>
      <c r="I15" s="44">
        <v>4.4000000000000004</v>
      </c>
      <c r="J15" s="44">
        <v>4.5</v>
      </c>
      <c r="K15" s="44">
        <v>4.5999999999999996</v>
      </c>
      <c r="L15" s="44">
        <v>4.7</v>
      </c>
      <c r="M15" s="44">
        <v>4.8</v>
      </c>
      <c r="N15" s="44">
        <v>4.9000000000000004</v>
      </c>
      <c r="O15" s="44">
        <v>5</v>
      </c>
      <c r="P15" s="44">
        <v>5.0999999999999996</v>
      </c>
      <c r="Q15" s="44">
        <v>5.2</v>
      </c>
    </row>
    <row r="16" spans="1:17" ht="37.5" x14ac:dyDescent="0.3">
      <c r="A16" s="166"/>
      <c r="B16" s="2" t="s">
        <v>20</v>
      </c>
      <c r="C16" s="101" t="s">
        <v>195</v>
      </c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pans="1:17" ht="20.25" customHeight="1" x14ac:dyDescent="0.3">
      <c r="A17" s="166"/>
      <c r="B17" s="2" t="s">
        <v>15</v>
      </c>
      <c r="C17" s="102"/>
      <c r="D17" s="117" t="s">
        <v>21</v>
      </c>
      <c r="E17" s="141">
        <v>73.48</v>
      </c>
      <c r="F17" s="182">
        <v>73.48</v>
      </c>
      <c r="G17" s="61">
        <v>73.5</v>
      </c>
      <c r="H17" s="61">
        <v>73.55</v>
      </c>
      <c r="I17" s="61">
        <v>73.599999999999994</v>
      </c>
      <c r="J17" s="61">
        <v>73.650000000000006</v>
      </c>
      <c r="K17" s="61">
        <v>73.7</v>
      </c>
      <c r="L17" s="61">
        <v>73.75</v>
      </c>
      <c r="M17" s="61">
        <v>73.8</v>
      </c>
      <c r="N17" s="61">
        <v>73.849999999999994</v>
      </c>
      <c r="O17" s="61">
        <v>73.900000000000006</v>
      </c>
      <c r="P17" s="61">
        <v>73.95</v>
      </c>
      <c r="Q17" s="61">
        <v>74</v>
      </c>
    </row>
    <row r="18" spans="1:17" x14ac:dyDescent="0.3">
      <c r="A18" s="166"/>
      <c r="B18" s="2" t="s">
        <v>16</v>
      </c>
      <c r="C18" s="102"/>
      <c r="D18" s="117"/>
      <c r="E18" s="141"/>
      <c r="F18" s="183"/>
      <c r="G18" s="61">
        <v>73.5</v>
      </c>
      <c r="H18" s="61">
        <v>73.599999999999994</v>
      </c>
      <c r="I18" s="61">
        <v>73.7</v>
      </c>
      <c r="J18" s="61">
        <v>73.8</v>
      </c>
      <c r="K18" s="61">
        <v>73.900000000000006</v>
      </c>
      <c r="L18" s="61">
        <v>74</v>
      </c>
      <c r="M18" s="61">
        <v>74.099999999999994</v>
      </c>
      <c r="N18" s="61">
        <v>74.2</v>
      </c>
      <c r="O18" s="61">
        <v>74.3</v>
      </c>
      <c r="P18" s="61">
        <v>74.400000000000006</v>
      </c>
      <c r="Q18" s="61">
        <v>74.5</v>
      </c>
    </row>
    <row r="19" spans="1:17" x14ac:dyDescent="0.3">
      <c r="A19" s="166"/>
      <c r="B19" s="2" t="s">
        <v>17</v>
      </c>
      <c r="C19" s="103"/>
      <c r="D19" s="117"/>
      <c r="E19" s="141"/>
      <c r="F19" s="184"/>
      <c r="G19" s="61">
        <v>73.599999999999994</v>
      </c>
      <c r="H19" s="61">
        <v>73.8</v>
      </c>
      <c r="I19" s="61">
        <v>74</v>
      </c>
      <c r="J19" s="61">
        <v>74.3</v>
      </c>
      <c r="K19" s="61">
        <v>74.599999999999994</v>
      </c>
      <c r="L19" s="61">
        <v>75</v>
      </c>
      <c r="M19" s="61">
        <v>75.5</v>
      </c>
      <c r="N19" s="61">
        <v>76</v>
      </c>
      <c r="O19" s="61">
        <v>76.5</v>
      </c>
      <c r="P19" s="61">
        <v>77</v>
      </c>
      <c r="Q19" s="61">
        <v>78</v>
      </c>
    </row>
    <row r="20" spans="1:17" x14ac:dyDescent="0.3">
      <c r="A20" s="166"/>
      <c r="B20" s="2" t="s">
        <v>22</v>
      </c>
      <c r="C20" s="101" t="s">
        <v>194</v>
      </c>
      <c r="D20" s="18"/>
      <c r="E20" s="40"/>
      <c r="F20" s="60"/>
      <c r="G20" s="60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7" ht="19.5" customHeight="1" x14ac:dyDescent="0.3">
      <c r="A21" s="166"/>
      <c r="B21" s="2" t="s">
        <v>15</v>
      </c>
      <c r="C21" s="102"/>
      <c r="D21" s="122" t="s">
        <v>23</v>
      </c>
      <c r="E21" s="185">
        <v>-2.1000000000000001E-2</v>
      </c>
      <c r="F21" s="185">
        <v>-1.9E-2</v>
      </c>
      <c r="G21" s="37">
        <v>-1.6E-2</v>
      </c>
      <c r="H21" s="37">
        <v>-1.0999999999999999E-2</v>
      </c>
      <c r="I21" s="37">
        <v>-0.01</v>
      </c>
      <c r="J21" s="37">
        <v>-0.01</v>
      </c>
      <c r="K21" s="37">
        <v>-0.01</v>
      </c>
      <c r="L21" s="37">
        <v>-0.01</v>
      </c>
      <c r="M21" s="37">
        <v>-0.01</v>
      </c>
      <c r="N21" s="37">
        <v>-0.01</v>
      </c>
      <c r="O21" s="37">
        <v>-0.01</v>
      </c>
      <c r="P21" s="37">
        <v>-0.01</v>
      </c>
      <c r="Q21" s="37">
        <v>-0.01</v>
      </c>
    </row>
    <row r="22" spans="1:17" x14ac:dyDescent="0.3">
      <c r="A22" s="166"/>
      <c r="B22" s="2" t="s">
        <v>16</v>
      </c>
      <c r="C22" s="102"/>
      <c r="D22" s="122"/>
      <c r="E22" s="185"/>
      <c r="F22" s="185"/>
      <c r="G22" s="37">
        <v>-1.4999999999999999E-2</v>
      </c>
      <c r="H22" s="37">
        <v>-8.9999999999999993E-3</v>
      </c>
      <c r="I22" s="37">
        <v>-8.0000000000000002E-3</v>
      </c>
      <c r="J22" s="37">
        <v>-7.0000000000000001E-3</v>
      </c>
      <c r="K22" s="37">
        <v>-6.0000000000000001E-3</v>
      </c>
      <c r="L22" s="37">
        <v>-5.0000000000000001E-3</v>
      </c>
      <c r="M22" s="37">
        <v>-4.0000000000000001E-3</v>
      </c>
      <c r="N22" s="37">
        <v>-3.0000000000000001E-3</v>
      </c>
      <c r="O22" s="37">
        <v>-2E-3</v>
      </c>
      <c r="P22" s="37">
        <v>1E-3</v>
      </c>
      <c r="Q22" s="56">
        <v>4.0000000000000001E-3</v>
      </c>
    </row>
    <row r="23" spans="1:17" x14ac:dyDescent="0.3">
      <c r="A23" s="166"/>
      <c r="B23" s="2" t="s">
        <v>17</v>
      </c>
      <c r="C23" s="103"/>
      <c r="D23" s="122"/>
      <c r="E23" s="185"/>
      <c r="F23" s="185"/>
      <c r="G23" s="37">
        <v>-1.2999999999999999E-2</v>
      </c>
      <c r="H23" s="37">
        <v>-6.0000000000000001E-3</v>
      </c>
      <c r="I23" s="37">
        <v>1E-3</v>
      </c>
      <c r="J23" s="37">
        <v>3.0000000000000001E-3</v>
      </c>
      <c r="K23" s="37">
        <v>5.0000000000000001E-3</v>
      </c>
      <c r="L23" s="37">
        <v>7.0000000000000001E-3</v>
      </c>
      <c r="M23" s="37">
        <v>8.9999999999999993E-3</v>
      </c>
      <c r="N23" s="37">
        <v>1.0999999999999999E-2</v>
      </c>
      <c r="O23" s="37">
        <v>1.2999999999999999E-2</v>
      </c>
      <c r="P23" s="37">
        <v>1.4999999999999999E-2</v>
      </c>
      <c r="Q23" s="56">
        <v>1.7000000000000001E-2</v>
      </c>
    </row>
    <row r="24" spans="1:17" ht="44.25" customHeight="1" x14ac:dyDescent="0.3">
      <c r="A24" s="166"/>
      <c r="B24" s="18" t="s">
        <v>239</v>
      </c>
      <c r="C24" s="131" t="s">
        <v>194</v>
      </c>
      <c r="D24" s="2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7" ht="20.25" customHeight="1" x14ac:dyDescent="0.3">
      <c r="A25" s="166"/>
      <c r="B25" s="2" t="s">
        <v>15</v>
      </c>
      <c r="C25" s="132"/>
      <c r="D25" s="118" t="s">
        <v>246</v>
      </c>
      <c r="E25" s="154">
        <v>6061</v>
      </c>
      <c r="F25" s="154">
        <v>6618.1</v>
      </c>
      <c r="G25" s="34">
        <v>7029.2</v>
      </c>
      <c r="H25" s="34">
        <v>7466.1</v>
      </c>
      <c r="I25" s="34">
        <v>7928.9982000000009</v>
      </c>
      <c r="J25" s="34">
        <v>8420.5960884000015</v>
      </c>
      <c r="K25" s="34">
        <v>8942.6730458808015</v>
      </c>
      <c r="L25" s="34">
        <v>9497.1187747254116</v>
      </c>
      <c r="M25" s="34">
        <v>10085.940138758388</v>
      </c>
      <c r="N25" s="34">
        <v>10711.268427361409</v>
      </c>
      <c r="O25" s="34">
        <v>11375.367069857817</v>
      </c>
      <c r="P25" s="34">
        <v>12080.639828189003</v>
      </c>
      <c r="Q25" s="34">
        <v>12829.639497536722</v>
      </c>
    </row>
    <row r="26" spans="1:17" x14ac:dyDescent="0.3">
      <c r="A26" s="166"/>
      <c r="B26" s="2" t="s">
        <v>16</v>
      </c>
      <c r="C26" s="132"/>
      <c r="D26" s="118"/>
      <c r="E26" s="155"/>
      <c r="F26" s="155"/>
      <c r="G26" s="38">
        <v>7143.2</v>
      </c>
      <c r="H26" s="38">
        <v>7630.8</v>
      </c>
      <c r="I26" s="38">
        <v>8149.6944000000003</v>
      </c>
      <c r="J26" s="38">
        <v>8703.8736192000015</v>
      </c>
      <c r="K26" s="38">
        <v>9295.7370253056015</v>
      </c>
      <c r="L26" s="38">
        <v>9927.8471430263835</v>
      </c>
      <c r="M26" s="38">
        <v>10602.9407487522</v>
      </c>
      <c r="N26" s="38">
        <v>11323.940719667327</v>
      </c>
      <c r="O26" s="38">
        <v>12093.968688604706</v>
      </c>
      <c r="P26" s="38">
        <v>12916.358559429826</v>
      </c>
      <c r="Q26" s="34">
        <v>13794.670941471055</v>
      </c>
    </row>
    <row r="27" spans="1:17" x14ac:dyDescent="0.3">
      <c r="A27" s="166"/>
      <c r="B27" s="2" t="s">
        <v>17</v>
      </c>
      <c r="C27" s="133"/>
      <c r="D27" s="118"/>
      <c r="E27" s="156"/>
      <c r="F27" s="156"/>
      <c r="G27" s="38">
        <v>7180.6</v>
      </c>
      <c r="H27" s="38">
        <v>7704.8</v>
      </c>
      <c r="I27" s="38">
        <v>8267.250399999999</v>
      </c>
      <c r="J27" s="38">
        <v>8870.7596791999986</v>
      </c>
      <c r="K27" s="38">
        <v>9518.3251357815989</v>
      </c>
      <c r="L27" s="38">
        <v>10213.162870693655</v>
      </c>
      <c r="M27" s="38">
        <v>10958.723760254292</v>
      </c>
      <c r="N27" s="38">
        <v>11758.710594752854</v>
      </c>
      <c r="O27" s="38">
        <v>12617.096468169811</v>
      </c>
      <c r="P27" s="38">
        <v>13538.144510346207</v>
      </c>
      <c r="Q27" s="34">
        <v>14526.42905960148</v>
      </c>
    </row>
    <row r="28" spans="1:17" ht="18.75" customHeight="1" x14ac:dyDescent="0.3">
      <c r="A28" s="6">
        <v>1</v>
      </c>
      <c r="B28" s="167" t="s">
        <v>24</v>
      </c>
      <c r="C28" s="167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</row>
    <row r="29" spans="1:17" x14ac:dyDescent="0.3">
      <c r="A29" s="11" t="s">
        <v>25</v>
      </c>
      <c r="B29" s="118" t="s">
        <v>116</v>
      </c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</row>
    <row r="30" spans="1:17" ht="41.25" customHeight="1" x14ac:dyDescent="0.3">
      <c r="A30" s="7"/>
      <c r="B30" s="126" t="s">
        <v>248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</row>
    <row r="31" spans="1:17" ht="99.75" customHeight="1" x14ac:dyDescent="0.3">
      <c r="A31" s="186" t="s">
        <v>26</v>
      </c>
      <c r="B31" s="2" t="s">
        <v>222</v>
      </c>
      <c r="C31" s="131" t="s">
        <v>197</v>
      </c>
      <c r="D31" s="3"/>
      <c r="E31" s="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9.5" customHeight="1" x14ac:dyDescent="0.3">
      <c r="A32" s="187"/>
      <c r="B32" s="2" t="s">
        <v>15</v>
      </c>
      <c r="C32" s="132"/>
      <c r="D32" s="131" t="s">
        <v>62</v>
      </c>
      <c r="E32" s="189">
        <v>1</v>
      </c>
      <c r="F32" s="46">
        <v>0</v>
      </c>
      <c r="G32" s="46">
        <v>1</v>
      </c>
      <c r="H32" s="46">
        <v>1</v>
      </c>
      <c r="I32" s="46">
        <v>2</v>
      </c>
      <c r="J32" s="46">
        <v>3</v>
      </c>
      <c r="K32" s="46">
        <v>4</v>
      </c>
      <c r="L32" s="46">
        <v>4</v>
      </c>
      <c r="M32" s="46">
        <v>5</v>
      </c>
      <c r="N32" s="46">
        <v>6</v>
      </c>
      <c r="O32" s="46">
        <v>7</v>
      </c>
      <c r="P32" s="46">
        <v>8</v>
      </c>
      <c r="Q32" s="46">
        <v>9</v>
      </c>
    </row>
    <row r="33" spans="1:17" x14ac:dyDescent="0.3">
      <c r="A33" s="187"/>
      <c r="B33" s="2" t="s">
        <v>16</v>
      </c>
      <c r="C33" s="132"/>
      <c r="D33" s="132"/>
      <c r="E33" s="190"/>
      <c r="F33" s="46">
        <v>0</v>
      </c>
      <c r="G33" s="46">
        <v>1</v>
      </c>
      <c r="H33" s="46">
        <v>1</v>
      </c>
      <c r="I33" s="46">
        <v>2</v>
      </c>
      <c r="J33" s="46">
        <v>3</v>
      </c>
      <c r="K33" s="46">
        <v>4</v>
      </c>
      <c r="L33" s="46">
        <v>5</v>
      </c>
      <c r="M33" s="46">
        <v>6</v>
      </c>
      <c r="N33" s="46">
        <v>7</v>
      </c>
      <c r="O33" s="46">
        <v>8</v>
      </c>
      <c r="P33" s="46">
        <v>9</v>
      </c>
      <c r="Q33" s="46">
        <v>10</v>
      </c>
    </row>
    <row r="34" spans="1:17" x14ac:dyDescent="0.3">
      <c r="A34" s="188"/>
      <c r="B34" s="2" t="s">
        <v>17</v>
      </c>
      <c r="C34" s="133"/>
      <c r="D34" s="133"/>
      <c r="E34" s="191"/>
      <c r="F34" s="46">
        <v>0</v>
      </c>
      <c r="G34" s="46">
        <v>1</v>
      </c>
      <c r="H34" s="46">
        <v>2</v>
      </c>
      <c r="I34" s="46">
        <v>3</v>
      </c>
      <c r="J34" s="46">
        <v>3</v>
      </c>
      <c r="K34" s="46">
        <v>4</v>
      </c>
      <c r="L34" s="46">
        <v>5</v>
      </c>
      <c r="M34" s="46">
        <v>6</v>
      </c>
      <c r="N34" s="46">
        <v>7</v>
      </c>
      <c r="O34" s="46">
        <v>8</v>
      </c>
      <c r="P34" s="46">
        <v>9</v>
      </c>
      <c r="Q34" s="46">
        <v>10</v>
      </c>
    </row>
    <row r="35" spans="1:17" x14ac:dyDescent="0.3">
      <c r="A35" s="116" t="s">
        <v>27</v>
      </c>
      <c r="B35" s="18" t="s">
        <v>29</v>
      </c>
      <c r="C35" s="101" t="s">
        <v>195</v>
      </c>
      <c r="D35" s="5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</row>
    <row r="36" spans="1:17" x14ac:dyDescent="0.3">
      <c r="A36" s="116"/>
      <c r="B36" s="18" t="s">
        <v>15</v>
      </c>
      <c r="C36" s="102"/>
      <c r="D36" s="117" t="s">
        <v>30</v>
      </c>
      <c r="E36" s="171">
        <v>117</v>
      </c>
      <c r="F36" s="62">
        <v>96</v>
      </c>
      <c r="G36" s="50">
        <v>97</v>
      </c>
      <c r="H36" s="62">
        <v>98</v>
      </c>
      <c r="I36" s="62">
        <v>99</v>
      </c>
      <c r="J36" s="62">
        <v>100</v>
      </c>
      <c r="K36" s="50">
        <v>101</v>
      </c>
      <c r="L36" s="62">
        <v>102</v>
      </c>
      <c r="M36" s="62">
        <v>103</v>
      </c>
      <c r="N36" s="62">
        <v>104</v>
      </c>
      <c r="O36" s="50">
        <v>105</v>
      </c>
      <c r="P36" s="62">
        <v>106</v>
      </c>
      <c r="Q36" s="62">
        <v>107</v>
      </c>
    </row>
    <row r="37" spans="1:17" x14ac:dyDescent="0.3">
      <c r="A37" s="116"/>
      <c r="B37" s="18" t="s">
        <v>16</v>
      </c>
      <c r="C37" s="102"/>
      <c r="D37" s="117"/>
      <c r="E37" s="172"/>
      <c r="F37" s="63">
        <v>96</v>
      </c>
      <c r="G37" s="63">
        <v>98</v>
      </c>
      <c r="H37" s="63">
        <v>100</v>
      </c>
      <c r="I37" s="63">
        <v>102</v>
      </c>
      <c r="J37" s="63">
        <v>104</v>
      </c>
      <c r="K37" s="63">
        <v>106</v>
      </c>
      <c r="L37" s="64">
        <v>108</v>
      </c>
      <c r="M37" s="63">
        <v>110</v>
      </c>
      <c r="N37" s="64">
        <v>112</v>
      </c>
      <c r="O37" s="64">
        <v>114</v>
      </c>
      <c r="P37" s="63">
        <v>114</v>
      </c>
      <c r="Q37" s="63">
        <v>120</v>
      </c>
    </row>
    <row r="38" spans="1:17" x14ac:dyDescent="0.3">
      <c r="A38" s="116"/>
      <c r="B38" s="18" t="s">
        <v>17</v>
      </c>
      <c r="C38" s="103"/>
      <c r="D38" s="117"/>
      <c r="E38" s="173"/>
      <c r="F38" s="64">
        <v>100</v>
      </c>
      <c r="G38" s="63">
        <v>105</v>
      </c>
      <c r="H38" s="63">
        <v>110</v>
      </c>
      <c r="I38" s="63">
        <v>115</v>
      </c>
      <c r="J38" s="63">
        <v>120</v>
      </c>
      <c r="K38" s="63">
        <v>125</v>
      </c>
      <c r="L38" s="64">
        <v>130</v>
      </c>
      <c r="M38" s="63">
        <v>135</v>
      </c>
      <c r="N38" s="64">
        <v>140</v>
      </c>
      <c r="O38" s="64">
        <v>145</v>
      </c>
      <c r="P38" s="63">
        <v>150</v>
      </c>
      <c r="Q38" s="63">
        <v>155</v>
      </c>
    </row>
    <row r="39" spans="1:17" ht="38.25" customHeight="1" x14ac:dyDescent="0.3">
      <c r="A39" s="116" t="s">
        <v>28</v>
      </c>
      <c r="B39" s="18" t="s">
        <v>32</v>
      </c>
      <c r="C39" s="101" t="s">
        <v>195</v>
      </c>
      <c r="D39" s="50"/>
      <c r="E39" s="39"/>
      <c r="F39" s="52"/>
      <c r="G39" s="40"/>
      <c r="H39" s="40"/>
      <c r="I39" s="40"/>
      <c r="J39" s="40"/>
      <c r="K39" s="52"/>
      <c r="L39" s="52"/>
      <c r="M39" s="40"/>
      <c r="N39" s="40"/>
      <c r="O39" s="40"/>
      <c r="P39" s="52"/>
      <c r="Q39" s="44"/>
    </row>
    <row r="40" spans="1:17" x14ac:dyDescent="0.3">
      <c r="A40" s="116"/>
      <c r="B40" s="18" t="s">
        <v>15</v>
      </c>
      <c r="C40" s="102"/>
      <c r="D40" s="117" t="s">
        <v>62</v>
      </c>
      <c r="E40" s="101">
        <v>209</v>
      </c>
      <c r="F40" s="50">
        <v>210</v>
      </c>
      <c r="G40" s="50">
        <v>210</v>
      </c>
      <c r="H40" s="50">
        <v>211</v>
      </c>
      <c r="I40" s="50">
        <v>211</v>
      </c>
      <c r="J40" s="50">
        <v>212</v>
      </c>
      <c r="K40" s="50">
        <v>212</v>
      </c>
      <c r="L40" s="50">
        <v>213</v>
      </c>
      <c r="M40" s="50">
        <v>213</v>
      </c>
      <c r="N40" s="50">
        <v>214</v>
      </c>
      <c r="O40" s="50">
        <v>214</v>
      </c>
      <c r="P40" s="50">
        <v>215</v>
      </c>
      <c r="Q40" s="55">
        <v>215</v>
      </c>
    </row>
    <row r="41" spans="1:17" x14ac:dyDescent="0.3">
      <c r="A41" s="116"/>
      <c r="B41" s="18" t="s">
        <v>16</v>
      </c>
      <c r="C41" s="102"/>
      <c r="D41" s="117"/>
      <c r="E41" s="102"/>
      <c r="F41" s="50">
        <v>211</v>
      </c>
      <c r="G41" s="50">
        <v>212</v>
      </c>
      <c r="H41" s="50">
        <v>214</v>
      </c>
      <c r="I41" s="50">
        <v>216</v>
      </c>
      <c r="J41" s="50">
        <v>218</v>
      </c>
      <c r="K41" s="50">
        <v>220</v>
      </c>
      <c r="L41" s="50">
        <v>222</v>
      </c>
      <c r="M41" s="50">
        <v>224</v>
      </c>
      <c r="N41" s="50">
        <v>226</v>
      </c>
      <c r="O41" s="50">
        <v>228</v>
      </c>
      <c r="P41" s="50">
        <v>229</v>
      </c>
      <c r="Q41" s="55">
        <v>230</v>
      </c>
    </row>
    <row r="42" spans="1:17" x14ac:dyDescent="0.3">
      <c r="A42" s="116"/>
      <c r="B42" s="18" t="s">
        <v>17</v>
      </c>
      <c r="C42" s="103"/>
      <c r="D42" s="117"/>
      <c r="E42" s="103"/>
      <c r="F42" s="50">
        <v>212</v>
      </c>
      <c r="G42" s="50">
        <v>214</v>
      </c>
      <c r="H42" s="50">
        <v>217</v>
      </c>
      <c r="I42" s="50">
        <v>220</v>
      </c>
      <c r="J42" s="50">
        <v>223</v>
      </c>
      <c r="K42" s="50">
        <v>226</v>
      </c>
      <c r="L42" s="50">
        <v>229</v>
      </c>
      <c r="M42" s="50">
        <v>232</v>
      </c>
      <c r="N42" s="50">
        <v>235</v>
      </c>
      <c r="O42" s="50">
        <v>238</v>
      </c>
      <c r="P42" s="50">
        <v>241</v>
      </c>
      <c r="Q42" s="55">
        <v>245</v>
      </c>
    </row>
    <row r="43" spans="1:17" x14ac:dyDescent="0.3">
      <c r="A43" s="116" t="s">
        <v>31</v>
      </c>
      <c r="B43" s="18" t="s">
        <v>33</v>
      </c>
      <c r="C43" s="101" t="s">
        <v>195</v>
      </c>
      <c r="D43" s="50"/>
      <c r="E43" s="39"/>
      <c r="F43" s="52"/>
      <c r="G43" s="40"/>
      <c r="H43" s="40"/>
      <c r="I43" s="40"/>
      <c r="J43" s="40"/>
      <c r="K43" s="52"/>
      <c r="L43" s="52"/>
      <c r="M43" s="40"/>
      <c r="N43" s="40"/>
      <c r="O43" s="40"/>
      <c r="P43" s="52"/>
      <c r="Q43" s="44"/>
    </row>
    <row r="44" spans="1:17" x14ac:dyDescent="0.3">
      <c r="A44" s="116"/>
      <c r="B44" s="18" t="s">
        <v>15</v>
      </c>
      <c r="C44" s="102"/>
      <c r="D44" s="117" t="s">
        <v>62</v>
      </c>
      <c r="E44" s="174">
        <v>461</v>
      </c>
      <c r="F44" s="65">
        <v>880</v>
      </c>
      <c r="G44" s="65">
        <v>881</v>
      </c>
      <c r="H44" s="65">
        <v>882</v>
      </c>
      <c r="I44" s="65">
        <v>883</v>
      </c>
      <c r="J44" s="65">
        <v>884</v>
      </c>
      <c r="K44" s="65">
        <v>885</v>
      </c>
      <c r="L44" s="65">
        <v>886</v>
      </c>
      <c r="M44" s="65">
        <v>887</v>
      </c>
      <c r="N44" s="65">
        <v>888</v>
      </c>
      <c r="O44" s="65">
        <v>889</v>
      </c>
      <c r="P44" s="65">
        <v>890</v>
      </c>
      <c r="Q44" s="65">
        <v>890</v>
      </c>
    </row>
    <row r="45" spans="1:17" x14ac:dyDescent="0.3">
      <c r="A45" s="116"/>
      <c r="B45" s="18" t="s">
        <v>16</v>
      </c>
      <c r="C45" s="102"/>
      <c r="D45" s="117"/>
      <c r="E45" s="175"/>
      <c r="F45" s="65">
        <v>882</v>
      </c>
      <c r="G45" s="65">
        <v>885</v>
      </c>
      <c r="H45" s="65">
        <v>888</v>
      </c>
      <c r="I45" s="65">
        <v>891</v>
      </c>
      <c r="J45" s="65">
        <v>893</v>
      </c>
      <c r="K45" s="65">
        <v>895</v>
      </c>
      <c r="L45" s="65">
        <v>897</v>
      </c>
      <c r="M45" s="65">
        <v>900</v>
      </c>
      <c r="N45" s="65">
        <v>902</v>
      </c>
      <c r="O45" s="65">
        <v>904</v>
      </c>
      <c r="P45" s="65">
        <v>907</v>
      </c>
      <c r="Q45" s="65">
        <v>910</v>
      </c>
    </row>
    <row r="46" spans="1:17" x14ac:dyDescent="0.3">
      <c r="A46" s="116"/>
      <c r="B46" s="18" t="s">
        <v>17</v>
      </c>
      <c r="C46" s="103"/>
      <c r="D46" s="117"/>
      <c r="E46" s="176"/>
      <c r="F46" s="65">
        <v>883</v>
      </c>
      <c r="G46" s="65">
        <v>888</v>
      </c>
      <c r="H46" s="65">
        <v>893</v>
      </c>
      <c r="I46" s="65">
        <v>897</v>
      </c>
      <c r="J46" s="65">
        <v>902</v>
      </c>
      <c r="K46" s="65">
        <v>906</v>
      </c>
      <c r="L46" s="65">
        <v>910</v>
      </c>
      <c r="M46" s="65">
        <v>914</v>
      </c>
      <c r="N46" s="65">
        <v>918</v>
      </c>
      <c r="O46" s="65">
        <v>923</v>
      </c>
      <c r="P46" s="65">
        <v>927</v>
      </c>
      <c r="Q46" s="65">
        <v>930</v>
      </c>
    </row>
    <row r="47" spans="1:17" x14ac:dyDescent="0.3">
      <c r="A47" s="11" t="s">
        <v>34</v>
      </c>
      <c r="B47" s="117" t="s">
        <v>117</v>
      </c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</row>
    <row r="48" spans="1:17" s="20" customFormat="1" ht="93" customHeight="1" x14ac:dyDescent="0.3">
      <c r="A48" s="19"/>
      <c r="B48" s="142" t="s">
        <v>249</v>
      </c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</row>
    <row r="49" spans="1:17" ht="101.25" customHeight="1" x14ac:dyDescent="0.3">
      <c r="A49" s="116" t="s">
        <v>150</v>
      </c>
      <c r="B49" s="18" t="s">
        <v>152</v>
      </c>
      <c r="C49" s="131" t="s">
        <v>198</v>
      </c>
      <c r="D49" s="3"/>
      <c r="E49" s="8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3">
      <c r="A50" s="116"/>
      <c r="B50" s="18" t="s">
        <v>15</v>
      </c>
      <c r="C50" s="132"/>
      <c r="D50" s="118" t="s">
        <v>149</v>
      </c>
      <c r="E50" s="134">
        <v>53</v>
      </c>
      <c r="F50" s="53">
        <v>53</v>
      </c>
      <c r="G50" s="53">
        <v>53</v>
      </c>
      <c r="H50" s="53">
        <v>53</v>
      </c>
      <c r="I50" s="53">
        <v>53</v>
      </c>
      <c r="J50" s="53">
        <v>53.4</v>
      </c>
      <c r="K50" s="53">
        <v>53.4</v>
      </c>
      <c r="L50" s="53">
        <v>53.4</v>
      </c>
      <c r="M50" s="53">
        <v>53.4</v>
      </c>
      <c r="N50" s="53">
        <v>53.4</v>
      </c>
      <c r="O50" s="53">
        <v>53.5</v>
      </c>
      <c r="P50" s="53">
        <v>53.5</v>
      </c>
      <c r="Q50" s="53">
        <v>53.5</v>
      </c>
    </row>
    <row r="51" spans="1:17" ht="17.25" customHeight="1" x14ac:dyDescent="0.3">
      <c r="A51" s="116"/>
      <c r="B51" s="18" t="s">
        <v>16</v>
      </c>
      <c r="C51" s="132"/>
      <c r="D51" s="118"/>
      <c r="E51" s="135"/>
      <c r="F51" s="53">
        <v>53.4</v>
      </c>
      <c r="G51" s="53">
        <v>53.4</v>
      </c>
      <c r="H51" s="53">
        <v>53.4</v>
      </c>
      <c r="I51" s="53">
        <v>53.5</v>
      </c>
      <c r="J51" s="53">
        <v>53.5</v>
      </c>
      <c r="K51" s="53">
        <v>53.5</v>
      </c>
      <c r="L51" s="53">
        <v>53.7</v>
      </c>
      <c r="M51" s="53">
        <v>53.7</v>
      </c>
      <c r="N51" s="53">
        <v>53.7</v>
      </c>
      <c r="O51" s="53">
        <v>53.7</v>
      </c>
      <c r="P51" s="53">
        <v>53.7</v>
      </c>
      <c r="Q51" s="53">
        <v>53.7</v>
      </c>
    </row>
    <row r="52" spans="1:17" ht="21" customHeight="1" x14ac:dyDescent="0.3">
      <c r="A52" s="116"/>
      <c r="B52" s="18" t="s">
        <v>17</v>
      </c>
      <c r="C52" s="133"/>
      <c r="D52" s="118"/>
      <c r="E52" s="136"/>
      <c r="F52" s="53">
        <v>53.7</v>
      </c>
      <c r="G52" s="53">
        <v>53.7</v>
      </c>
      <c r="H52" s="53">
        <v>53.9</v>
      </c>
      <c r="I52" s="53">
        <v>53.9</v>
      </c>
      <c r="J52" s="53">
        <v>54</v>
      </c>
      <c r="K52" s="53">
        <v>54</v>
      </c>
      <c r="L52" s="53">
        <v>54</v>
      </c>
      <c r="M52" s="53">
        <v>54.2</v>
      </c>
      <c r="N52" s="53">
        <v>54.2</v>
      </c>
      <c r="O52" s="53">
        <v>54.2</v>
      </c>
      <c r="P52" s="53">
        <v>54.3</v>
      </c>
      <c r="Q52" s="53">
        <v>54.3</v>
      </c>
    </row>
    <row r="53" spans="1:17" ht="37.5" x14ac:dyDescent="0.3">
      <c r="A53" s="116" t="s">
        <v>151</v>
      </c>
      <c r="B53" s="2" t="s">
        <v>35</v>
      </c>
      <c r="C53" s="131" t="s">
        <v>198</v>
      </c>
      <c r="D53" s="3"/>
      <c r="E53" s="50"/>
      <c r="F53" s="50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</row>
    <row r="54" spans="1:17" x14ac:dyDescent="0.3">
      <c r="A54" s="116"/>
      <c r="B54" s="2" t="s">
        <v>15</v>
      </c>
      <c r="C54" s="132"/>
      <c r="D54" s="118" t="s">
        <v>149</v>
      </c>
      <c r="E54" s="123">
        <v>88.3</v>
      </c>
      <c r="F54" s="53">
        <v>88.5</v>
      </c>
      <c r="G54" s="53">
        <v>88.5</v>
      </c>
      <c r="H54" s="53">
        <v>88.5</v>
      </c>
      <c r="I54" s="53">
        <v>88.6</v>
      </c>
      <c r="J54" s="53">
        <v>88.6</v>
      </c>
      <c r="K54" s="53">
        <v>88.6</v>
      </c>
      <c r="L54" s="53">
        <v>88.6</v>
      </c>
      <c r="M54" s="53">
        <v>88.7</v>
      </c>
      <c r="N54" s="53">
        <v>88.7</v>
      </c>
      <c r="O54" s="53">
        <v>88.7</v>
      </c>
      <c r="P54" s="53">
        <v>88.7</v>
      </c>
      <c r="Q54" s="53">
        <v>88.7</v>
      </c>
    </row>
    <row r="55" spans="1:17" ht="18.75" customHeight="1" x14ac:dyDescent="0.3">
      <c r="A55" s="116"/>
      <c r="B55" s="2" t="s">
        <v>16</v>
      </c>
      <c r="C55" s="132"/>
      <c r="D55" s="118"/>
      <c r="E55" s="123"/>
      <c r="F55" s="53">
        <v>88.6</v>
      </c>
      <c r="G55" s="53">
        <v>88.6</v>
      </c>
      <c r="H55" s="53">
        <v>88.6</v>
      </c>
      <c r="I55" s="53">
        <v>88.7</v>
      </c>
      <c r="J55" s="53">
        <v>88.7</v>
      </c>
      <c r="K55" s="53">
        <v>88.7</v>
      </c>
      <c r="L55" s="53">
        <v>88.7</v>
      </c>
      <c r="M55" s="53">
        <v>88.8</v>
      </c>
      <c r="N55" s="53">
        <v>88.8</v>
      </c>
      <c r="O55" s="53">
        <v>88.8</v>
      </c>
      <c r="P55" s="53">
        <v>88.9</v>
      </c>
      <c r="Q55" s="53">
        <v>88.9</v>
      </c>
    </row>
    <row r="56" spans="1:17" x14ac:dyDescent="0.3">
      <c r="A56" s="116"/>
      <c r="B56" s="2" t="s">
        <v>17</v>
      </c>
      <c r="C56" s="133"/>
      <c r="D56" s="118"/>
      <c r="E56" s="123"/>
      <c r="F56" s="53">
        <v>89</v>
      </c>
      <c r="G56" s="53">
        <v>89</v>
      </c>
      <c r="H56" s="53">
        <v>90</v>
      </c>
      <c r="I56" s="53">
        <v>90</v>
      </c>
      <c r="J56" s="53">
        <v>90</v>
      </c>
      <c r="K56" s="53">
        <v>90.1</v>
      </c>
      <c r="L56" s="53">
        <v>90.1</v>
      </c>
      <c r="M56" s="53">
        <v>90.1</v>
      </c>
      <c r="N56" s="53">
        <v>90.2</v>
      </c>
      <c r="O56" s="53">
        <v>90.2</v>
      </c>
      <c r="P56" s="53">
        <v>90.2</v>
      </c>
      <c r="Q56" s="53">
        <v>90.2</v>
      </c>
    </row>
    <row r="57" spans="1:17" ht="144" customHeight="1" x14ac:dyDescent="0.3">
      <c r="A57" s="116" t="s">
        <v>153</v>
      </c>
      <c r="B57" s="18" t="s">
        <v>199</v>
      </c>
      <c r="C57" s="131" t="s">
        <v>196</v>
      </c>
      <c r="D57" s="3"/>
      <c r="E57" s="50"/>
      <c r="F57" s="50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</row>
    <row r="58" spans="1:17" ht="22.5" customHeight="1" x14ac:dyDescent="0.3">
      <c r="A58" s="116"/>
      <c r="B58" s="18" t="s">
        <v>15</v>
      </c>
      <c r="C58" s="132"/>
      <c r="D58" s="118" t="s">
        <v>149</v>
      </c>
      <c r="E58" s="134">
        <v>2</v>
      </c>
      <c r="F58" s="53">
        <v>2</v>
      </c>
      <c r="G58" s="53">
        <v>2</v>
      </c>
      <c r="H58" s="53">
        <v>2</v>
      </c>
      <c r="I58" s="53">
        <v>2</v>
      </c>
      <c r="J58" s="53">
        <v>2</v>
      </c>
      <c r="K58" s="53">
        <v>2</v>
      </c>
      <c r="L58" s="53">
        <v>2</v>
      </c>
      <c r="M58" s="53">
        <v>2</v>
      </c>
      <c r="N58" s="53">
        <v>2</v>
      </c>
      <c r="O58" s="53">
        <v>2</v>
      </c>
      <c r="P58" s="53">
        <v>2</v>
      </c>
      <c r="Q58" s="53">
        <v>2</v>
      </c>
    </row>
    <row r="59" spans="1:17" ht="18.75" customHeight="1" x14ac:dyDescent="0.3">
      <c r="A59" s="116"/>
      <c r="B59" s="18" t="s">
        <v>16</v>
      </c>
      <c r="C59" s="132"/>
      <c r="D59" s="118"/>
      <c r="E59" s="135"/>
      <c r="F59" s="53">
        <v>2.1</v>
      </c>
      <c r="G59" s="53">
        <v>2.1</v>
      </c>
      <c r="H59" s="53">
        <v>2.1</v>
      </c>
      <c r="I59" s="53">
        <v>2.1</v>
      </c>
      <c r="J59" s="53">
        <v>2.2000000000000002</v>
      </c>
      <c r="K59" s="53">
        <v>2.2000000000000002</v>
      </c>
      <c r="L59" s="53">
        <v>2.2000000000000002</v>
      </c>
      <c r="M59" s="53">
        <v>2.2000000000000002</v>
      </c>
      <c r="N59" s="53">
        <v>2.2999999999999998</v>
      </c>
      <c r="O59" s="53">
        <v>2.2999999999999998</v>
      </c>
      <c r="P59" s="53">
        <v>2.2999999999999998</v>
      </c>
      <c r="Q59" s="53">
        <v>2.2999999999999998</v>
      </c>
    </row>
    <row r="60" spans="1:17" ht="18.75" customHeight="1" x14ac:dyDescent="0.3">
      <c r="A60" s="116"/>
      <c r="B60" s="18" t="s">
        <v>17</v>
      </c>
      <c r="C60" s="133"/>
      <c r="D60" s="118"/>
      <c r="E60" s="136"/>
      <c r="F60" s="53">
        <v>2.2000000000000002</v>
      </c>
      <c r="G60" s="53">
        <v>2.2000000000000002</v>
      </c>
      <c r="H60" s="53">
        <v>2.2000000000000002</v>
      </c>
      <c r="I60" s="53">
        <v>2.2999999999999998</v>
      </c>
      <c r="J60" s="53">
        <v>2.2999999999999998</v>
      </c>
      <c r="K60" s="53">
        <v>2.2999999999999998</v>
      </c>
      <c r="L60" s="53">
        <v>2.2999999999999998</v>
      </c>
      <c r="M60" s="53">
        <v>2.4</v>
      </c>
      <c r="N60" s="53">
        <v>2.4</v>
      </c>
      <c r="O60" s="53">
        <v>2.4</v>
      </c>
      <c r="P60" s="53">
        <v>2.4</v>
      </c>
      <c r="Q60" s="53">
        <v>2.5</v>
      </c>
    </row>
    <row r="61" spans="1:17" ht="128.25" customHeight="1" x14ac:dyDescent="0.3">
      <c r="A61" s="116" t="s">
        <v>154</v>
      </c>
      <c r="B61" s="18" t="s">
        <v>200</v>
      </c>
      <c r="C61" s="131" t="s">
        <v>196</v>
      </c>
      <c r="D61" s="16"/>
      <c r="E61" s="50"/>
      <c r="F61" s="50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</row>
    <row r="62" spans="1:17" ht="22.5" customHeight="1" x14ac:dyDescent="0.3">
      <c r="A62" s="116"/>
      <c r="B62" s="18" t="s">
        <v>15</v>
      </c>
      <c r="C62" s="132"/>
      <c r="D62" s="118" t="s">
        <v>149</v>
      </c>
      <c r="E62" s="134">
        <v>11.7</v>
      </c>
      <c r="F62" s="53">
        <v>11.8</v>
      </c>
      <c r="G62" s="53">
        <v>11.8</v>
      </c>
      <c r="H62" s="53">
        <v>11.9</v>
      </c>
      <c r="I62" s="53">
        <v>11.9</v>
      </c>
      <c r="J62" s="53">
        <v>12</v>
      </c>
      <c r="K62" s="53">
        <v>12</v>
      </c>
      <c r="L62" s="53">
        <v>12</v>
      </c>
      <c r="M62" s="53">
        <v>12</v>
      </c>
      <c r="N62" s="53">
        <v>12</v>
      </c>
      <c r="O62" s="53">
        <v>12</v>
      </c>
      <c r="P62" s="53">
        <v>12</v>
      </c>
      <c r="Q62" s="53">
        <v>12</v>
      </c>
    </row>
    <row r="63" spans="1:17" ht="18.75" customHeight="1" x14ac:dyDescent="0.3">
      <c r="A63" s="116"/>
      <c r="B63" s="18" t="s">
        <v>16</v>
      </c>
      <c r="C63" s="132"/>
      <c r="D63" s="118"/>
      <c r="E63" s="135"/>
      <c r="F63" s="53">
        <v>11.9</v>
      </c>
      <c r="G63" s="53">
        <v>11.9</v>
      </c>
      <c r="H63" s="53">
        <v>11.9</v>
      </c>
      <c r="I63" s="53">
        <v>12</v>
      </c>
      <c r="J63" s="53">
        <v>12</v>
      </c>
      <c r="K63" s="53">
        <v>12</v>
      </c>
      <c r="L63" s="53">
        <v>12</v>
      </c>
      <c r="M63" s="53">
        <v>12</v>
      </c>
      <c r="N63" s="53">
        <v>12</v>
      </c>
      <c r="O63" s="53">
        <v>12.1</v>
      </c>
      <c r="P63" s="53">
        <v>12.1</v>
      </c>
      <c r="Q63" s="53">
        <v>12.1</v>
      </c>
    </row>
    <row r="64" spans="1:17" ht="18.75" customHeight="1" x14ac:dyDescent="0.3">
      <c r="A64" s="116"/>
      <c r="B64" s="18" t="s">
        <v>17</v>
      </c>
      <c r="C64" s="133"/>
      <c r="D64" s="118"/>
      <c r="E64" s="136"/>
      <c r="F64" s="53">
        <v>12</v>
      </c>
      <c r="G64" s="53">
        <v>12</v>
      </c>
      <c r="H64" s="53">
        <v>12</v>
      </c>
      <c r="I64" s="53">
        <v>12</v>
      </c>
      <c r="J64" s="53">
        <v>12.1</v>
      </c>
      <c r="K64" s="53">
        <v>12.1</v>
      </c>
      <c r="L64" s="53">
        <v>12.1</v>
      </c>
      <c r="M64" s="53">
        <v>12.2</v>
      </c>
      <c r="N64" s="53">
        <v>12.2</v>
      </c>
      <c r="O64" s="53">
        <v>12.2</v>
      </c>
      <c r="P64" s="53">
        <v>12.3</v>
      </c>
      <c r="Q64" s="53">
        <v>12.3</v>
      </c>
    </row>
    <row r="65" spans="1:17" ht="41.25" customHeight="1" x14ac:dyDescent="0.3">
      <c r="A65" s="116" t="s">
        <v>155</v>
      </c>
      <c r="B65" s="18" t="s">
        <v>36</v>
      </c>
      <c r="C65" s="131" t="s">
        <v>196</v>
      </c>
      <c r="D65" s="3"/>
      <c r="E65" s="60"/>
      <c r="F65" s="62"/>
      <c r="G65" s="50"/>
      <c r="H65" s="62"/>
      <c r="I65" s="62"/>
      <c r="J65" s="62"/>
      <c r="K65" s="50"/>
      <c r="L65" s="62"/>
      <c r="M65" s="62"/>
      <c r="N65" s="62"/>
      <c r="O65" s="50"/>
      <c r="P65" s="62"/>
      <c r="Q65" s="62"/>
    </row>
    <row r="66" spans="1:17" x14ac:dyDescent="0.3">
      <c r="A66" s="116"/>
      <c r="B66" s="2" t="s">
        <v>15</v>
      </c>
      <c r="C66" s="132"/>
      <c r="D66" s="118" t="s">
        <v>149</v>
      </c>
      <c r="E66" s="123">
        <v>100</v>
      </c>
      <c r="F66" s="44">
        <v>100</v>
      </c>
      <c r="G66" s="44">
        <v>100</v>
      </c>
      <c r="H66" s="44">
        <v>100</v>
      </c>
      <c r="I66" s="44">
        <v>100</v>
      </c>
      <c r="J66" s="44">
        <v>100</v>
      </c>
      <c r="K66" s="44">
        <v>100</v>
      </c>
      <c r="L66" s="44">
        <v>100</v>
      </c>
      <c r="M66" s="44">
        <v>100</v>
      </c>
      <c r="N66" s="44">
        <v>100</v>
      </c>
      <c r="O66" s="44">
        <v>100</v>
      </c>
      <c r="P66" s="44">
        <v>100</v>
      </c>
      <c r="Q66" s="44">
        <v>100</v>
      </c>
    </row>
    <row r="67" spans="1:17" x14ac:dyDescent="0.3">
      <c r="A67" s="116"/>
      <c r="B67" s="2" t="s">
        <v>16</v>
      </c>
      <c r="C67" s="132"/>
      <c r="D67" s="118"/>
      <c r="E67" s="123"/>
      <c r="F67" s="44">
        <v>100</v>
      </c>
      <c r="G67" s="44">
        <v>100</v>
      </c>
      <c r="H67" s="44">
        <v>100</v>
      </c>
      <c r="I67" s="44">
        <v>100</v>
      </c>
      <c r="J67" s="44">
        <v>100</v>
      </c>
      <c r="K67" s="44">
        <v>100</v>
      </c>
      <c r="L67" s="44">
        <v>100</v>
      </c>
      <c r="M67" s="44">
        <v>100</v>
      </c>
      <c r="N67" s="44">
        <v>100</v>
      </c>
      <c r="O67" s="44">
        <v>100</v>
      </c>
      <c r="P67" s="44">
        <v>100</v>
      </c>
      <c r="Q67" s="44">
        <v>100</v>
      </c>
    </row>
    <row r="68" spans="1:17" x14ac:dyDescent="0.3">
      <c r="A68" s="116"/>
      <c r="B68" s="2" t="s">
        <v>17</v>
      </c>
      <c r="C68" s="133"/>
      <c r="D68" s="118"/>
      <c r="E68" s="123"/>
      <c r="F68" s="44">
        <v>100</v>
      </c>
      <c r="G68" s="44">
        <v>100</v>
      </c>
      <c r="H68" s="44">
        <v>100</v>
      </c>
      <c r="I68" s="44">
        <v>100</v>
      </c>
      <c r="J68" s="44">
        <v>100</v>
      </c>
      <c r="K68" s="44">
        <v>100</v>
      </c>
      <c r="L68" s="44">
        <v>100</v>
      </c>
      <c r="M68" s="44">
        <v>100</v>
      </c>
      <c r="N68" s="44">
        <v>100</v>
      </c>
      <c r="O68" s="44">
        <v>100</v>
      </c>
      <c r="P68" s="44">
        <v>100</v>
      </c>
      <c r="Q68" s="44">
        <v>100</v>
      </c>
    </row>
    <row r="69" spans="1:17" ht="119.25" customHeight="1" x14ac:dyDescent="0.3">
      <c r="A69" s="122" t="s">
        <v>37</v>
      </c>
      <c r="B69" s="18" t="s">
        <v>201</v>
      </c>
      <c r="C69" s="131" t="s">
        <v>196</v>
      </c>
      <c r="D69" s="3"/>
      <c r="E69" s="51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44"/>
    </row>
    <row r="70" spans="1:17" x14ac:dyDescent="0.3">
      <c r="A70" s="122"/>
      <c r="B70" s="18" t="s">
        <v>15</v>
      </c>
      <c r="C70" s="132"/>
      <c r="D70" s="118" t="s">
        <v>149</v>
      </c>
      <c r="E70" s="154">
        <v>100</v>
      </c>
      <c r="F70" s="44">
        <v>100</v>
      </c>
      <c r="G70" s="44">
        <v>100</v>
      </c>
      <c r="H70" s="44">
        <v>100</v>
      </c>
      <c r="I70" s="44">
        <v>100</v>
      </c>
      <c r="J70" s="44">
        <v>100</v>
      </c>
      <c r="K70" s="44">
        <v>100</v>
      </c>
      <c r="L70" s="44">
        <v>100</v>
      </c>
      <c r="M70" s="44">
        <v>100</v>
      </c>
      <c r="N70" s="44">
        <v>100</v>
      </c>
      <c r="O70" s="44">
        <v>100</v>
      </c>
      <c r="P70" s="44">
        <v>100</v>
      </c>
      <c r="Q70" s="44">
        <v>100</v>
      </c>
    </row>
    <row r="71" spans="1:17" ht="18.75" customHeight="1" x14ac:dyDescent="0.3">
      <c r="A71" s="122"/>
      <c r="B71" s="18" t="s">
        <v>16</v>
      </c>
      <c r="C71" s="132"/>
      <c r="D71" s="118"/>
      <c r="E71" s="155"/>
      <c r="F71" s="44">
        <v>100</v>
      </c>
      <c r="G71" s="44">
        <v>100</v>
      </c>
      <c r="H71" s="44">
        <v>100</v>
      </c>
      <c r="I71" s="44">
        <v>100</v>
      </c>
      <c r="J71" s="44">
        <v>100</v>
      </c>
      <c r="K71" s="44">
        <v>100</v>
      </c>
      <c r="L71" s="44">
        <v>100</v>
      </c>
      <c r="M71" s="44">
        <v>100</v>
      </c>
      <c r="N71" s="44">
        <v>100</v>
      </c>
      <c r="O71" s="44">
        <v>100</v>
      </c>
      <c r="P71" s="44">
        <v>100</v>
      </c>
      <c r="Q71" s="44">
        <v>100</v>
      </c>
    </row>
    <row r="72" spans="1:17" ht="18.75" customHeight="1" x14ac:dyDescent="0.3">
      <c r="A72" s="122"/>
      <c r="B72" s="18" t="s">
        <v>17</v>
      </c>
      <c r="C72" s="133"/>
      <c r="D72" s="118"/>
      <c r="E72" s="156"/>
      <c r="F72" s="44">
        <v>100</v>
      </c>
      <c r="G72" s="44">
        <v>100</v>
      </c>
      <c r="H72" s="44">
        <v>100</v>
      </c>
      <c r="I72" s="44">
        <v>100</v>
      </c>
      <c r="J72" s="44">
        <v>100</v>
      </c>
      <c r="K72" s="44">
        <v>100</v>
      </c>
      <c r="L72" s="44">
        <v>100</v>
      </c>
      <c r="M72" s="44">
        <v>100</v>
      </c>
      <c r="N72" s="44">
        <v>100</v>
      </c>
      <c r="O72" s="44">
        <v>100</v>
      </c>
      <c r="P72" s="44">
        <v>100</v>
      </c>
      <c r="Q72" s="44">
        <v>100</v>
      </c>
    </row>
    <row r="73" spans="1:17" ht="117.75" customHeight="1" x14ac:dyDescent="0.3">
      <c r="A73" s="122" t="s">
        <v>156</v>
      </c>
      <c r="B73" s="18" t="s">
        <v>172</v>
      </c>
      <c r="C73" s="131" t="s">
        <v>196</v>
      </c>
      <c r="D73" s="66"/>
      <c r="E73" s="5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</row>
    <row r="74" spans="1:17" ht="22.5" customHeight="1" x14ac:dyDescent="0.3">
      <c r="A74" s="122"/>
      <c r="B74" s="18" t="s">
        <v>15</v>
      </c>
      <c r="C74" s="132"/>
      <c r="D74" s="118" t="s">
        <v>149</v>
      </c>
      <c r="E74" s="193">
        <v>78.3</v>
      </c>
      <c r="F74" s="86">
        <v>74.400000000000006</v>
      </c>
      <c r="G74" s="33">
        <v>74.400000000000006</v>
      </c>
      <c r="H74" s="33">
        <v>74.400000000000006</v>
      </c>
      <c r="I74" s="33">
        <v>74.41</v>
      </c>
      <c r="J74" s="33">
        <v>74.41</v>
      </c>
      <c r="K74" s="33">
        <v>74.41</v>
      </c>
      <c r="L74" s="33">
        <v>74.41</v>
      </c>
      <c r="M74" s="33">
        <v>74.42</v>
      </c>
      <c r="N74" s="33">
        <v>74.42</v>
      </c>
      <c r="O74" s="33">
        <v>74.42</v>
      </c>
      <c r="P74" s="33">
        <v>74.42</v>
      </c>
      <c r="Q74" s="33">
        <v>74.42</v>
      </c>
    </row>
    <row r="75" spans="1:17" ht="18.75" customHeight="1" x14ac:dyDescent="0.3">
      <c r="A75" s="122"/>
      <c r="B75" s="18" t="s">
        <v>16</v>
      </c>
      <c r="C75" s="132"/>
      <c r="D75" s="118"/>
      <c r="E75" s="194"/>
      <c r="F75" s="33">
        <v>74.42</v>
      </c>
      <c r="G75" s="33">
        <v>74.42</v>
      </c>
      <c r="H75" s="33">
        <v>74.42</v>
      </c>
      <c r="I75" s="33">
        <v>74.42</v>
      </c>
      <c r="J75" s="33">
        <v>74.42</v>
      </c>
      <c r="K75" s="17">
        <v>74.400000000000006</v>
      </c>
      <c r="L75" s="17">
        <v>74.400000000000006</v>
      </c>
      <c r="M75" s="17">
        <v>74.400000000000006</v>
      </c>
      <c r="N75" s="89">
        <v>74.44</v>
      </c>
      <c r="O75" s="89">
        <v>74.44</v>
      </c>
      <c r="P75" s="89">
        <v>74.45</v>
      </c>
      <c r="Q75" s="89">
        <v>74.45</v>
      </c>
    </row>
    <row r="76" spans="1:17" ht="18.75" customHeight="1" x14ac:dyDescent="0.3">
      <c r="A76" s="122"/>
      <c r="B76" s="18" t="s">
        <v>17</v>
      </c>
      <c r="C76" s="133"/>
      <c r="D76" s="118"/>
      <c r="E76" s="195"/>
      <c r="F76" s="17">
        <v>74.45</v>
      </c>
      <c r="G76" s="17">
        <v>74.45</v>
      </c>
      <c r="H76" s="17">
        <v>74.5</v>
      </c>
      <c r="I76" s="17">
        <v>74.5</v>
      </c>
      <c r="J76" s="17">
        <v>74.510000000000005</v>
      </c>
      <c r="K76" s="17">
        <v>74.510000000000005</v>
      </c>
      <c r="L76" s="17">
        <v>74.510000000000005</v>
      </c>
      <c r="M76" s="89">
        <v>74.510000000000005</v>
      </c>
      <c r="N76" s="89">
        <v>74.510000000000005</v>
      </c>
      <c r="O76" s="89">
        <v>74.510000000000005</v>
      </c>
      <c r="P76" s="89">
        <v>74.53</v>
      </c>
      <c r="Q76" s="89">
        <v>74.53</v>
      </c>
    </row>
    <row r="77" spans="1:17" ht="54.75" customHeight="1" x14ac:dyDescent="0.3">
      <c r="A77" s="122" t="s">
        <v>171</v>
      </c>
      <c r="B77" s="18" t="s">
        <v>173</v>
      </c>
      <c r="C77" s="131" t="s">
        <v>196</v>
      </c>
      <c r="D77" s="16"/>
      <c r="E77" s="50"/>
      <c r="F77" s="50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</row>
    <row r="78" spans="1:17" ht="22.5" customHeight="1" x14ac:dyDescent="0.3">
      <c r="A78" s="122"/>
      <c r="B78" s="18" t="s">
        <v>15</v>
      </c>
      <c r="C78" s="132"/>
      <c r="D78" s="118" t="s">
        <v>149</v>
      </c>
      <c r="E78" s="134">
        <v>75.3</v>
      </c>
      <c r="F78" s="53">
        <v>76.400000000000006</v>
      </c>
      <c r="G78" s="53">
        <v>76.400000000000006</v>
      </c>
      <c r="H78" s="53">
        <v>77</v>
      </c>
      <c r="I78" s="53">
        <v>77</v>
      </c>
      <c r="J78" s="53">
        <v>77</v>
      </c>
      <c r="K78" s="53">
        <v>78</v>
      </c>
      <c r="L78" s="53">
        <v>80</v>
      </c>
      <c r="M78" s="53">
        <v>80</v>
      </c>
      <c r="N78" s="53">
        <v>81</v>
      </c>
      <c r="O78" s="53">
        <v>81</v>
      </c>
      <c r="P78" s="53">
        <v>81</v>
      </c>
      <c r="Q78" s="53">
        <v>81</v>
      </c>
    </row>
    <row r="79" spans="1:17" ht="18.75" customHeight="1" x14ac:dyDescent="0.3">
      <c r="A79" s="122"/>
      <c r="B79" s="18" t="s">
        <v>16</v>
      </c>
      <c r="C79" s="132"/>
      <c r="D79" s="118"/>
      <c r="E79" s="135"/>
      <c r="F79" s="53">
        <v>77</v>
      </c>
      <c r="G79" s="53">
        <v>77</v>
      </c>
      <c r="H79" s="53">
        <v>78</v>
      </c>
      <c r="I79" s="53">
        <v>78</v>
      </c>
      <c r="J79" s="53">
        <v>80</v>
      </c>
      <c r="K79" s="53">
        <v>80</v>
      </c>
      <c r="L79" s="53">
        <v>80</v>
      </c>
      <c r="M79" s="53">
        <v>80.5</v>
      </c>
      <c r="N79" s="53">
        <v>81</v>
      </c>
      <c r="O79" s="53">
        <v>81</v>
      </c>
      <c r="P79" s="53">
        <v>81</v>
      </c>
      <c r="Q79" s="53">
        <v>82</v>
      </c>
    </row>
    <row r="80" spans="1:17" ht="18.75" customHeight="1" x14ac:dyDescent="0.3">
      <c r="A80" s="122"/>
      <c r="B80" s="18" t="s">
        <v>17</v>
      </c>
      <c r="C80" s="133"/>
      <c r="D80" s="118"/>
      <c r="E80" s="136"/>
      <c r="F80" s="53">
        <v>80</v>
      </c>
      <c r="G80" s="53">
        <v>80</v>
      </c>
      <c r="H80" s="53">
        <v>80</v>
      </c>
      <c r="I80" s="53">
        <v>81</v>
      </c>
      <c r="J80" s="53">
        <v>81</v>
      </c>
      <c r="K80" s="53">
        <v>81</v>
      </c>
      <c r="L80" s="53">
        <v>81</v>
      </c>
      <c r="M80" s="53">
        <v>82</v>
      </c>
      <c r="N80" s="53">
        <v>82</v>
      </c>
      <c r="O80" s="53">
        <v>82</v>
      </c>
      <c r="P80" s="53">
        <v>83</v>
      </c>
      <c r="Q80" s="53">
        <v>83</v>
      </c>
    </row>
    <row r="81" spans="1:17" x14ac:dyDescent="0.3">
      <c r="A81" s="11" t="s">
        <v>38</v>
      </c>
      <c r="B81" s="118" t="s">
        <v>118</v>
      </c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</row>
    <row r="82" spans="1:17" ht="93.75" customHeight="1" x14ac:dyDescent="0.3">
      <c r="A82" s="11"/>
      <c r="B82" s="126" t="s">
        <v>250</v>
      </c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</row>
    <row r="83" spans="1:17" ht="75.75" customHeight="1" x14ac:dyDescent="0.3">
      <c r="A83" s="116" t="s">
        <v>39</v>
      </c>
      <c r="B83" s="18" t="s">
        <v>243</v>
      </c>
      <c r="C83" s="101" t="s">
        <v>195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44"/>
    </row>
    <row r="84" spans="1:17" ht="16.5" customHeight="1" x14ac:dyDescent="0.3">
      <c r="A84" s="116"/>
      <c r="B84" s="18" t="s">
        <v>15</v>
      </c>
      <c r="C84" s="102"/>
      <c r="D84" s="117" t="s">
        <v>149</v>
      </c>
      <c r="E84" s="141">
        <v>70</v>
      </c>
      <c r="F84" s="44">
        <v>71</v>
      </c>
      <c r="G84" s="44">
        <v>72</v>
      </c>
      <c r="H84" s="44">
        <v>73</v>
      </c>
      <c r="I84" s="44">
        <v>74</v>
      </c>
      <c r="J84" s="44">
        <v>75</v>
      </c>
      <c r="K84" s="44">
        <v>76</v>
      </c>
      <c r="L84" s="44">
        <v>77</v>
      </c>
      <c r="M84" s="44">
        <v>78</v>
      </c>
      <c r="N84" s="44">
        <v>79</v>
      </c>
      <c r="O84" s="44">
        <v>80</v>
      </c>
      <c r="P84" s="44">
        <v>81</v>
      </c>
      <c r="Q84" s="44">
        <v>82</v>
      </c>
    </row>
    <row r="85" spans="1:17" ht="17.25" customHeight="1" x14ac:dyDescent="0.3">
      <c r="A85" s="116"/>
      <c r="B85" s="18" t="s">
        <v>16</v>
      </c>
      <c r="C85" s="102"/>
      <c r="D85" s="117"/>
      <c r="E85" s="141"/>
      <c r="F85" s="44">
        <v>72</v>
      </c>
      <c r="G85" s="44">
        <v>73</v>
      </c>
      <c r="H85" s="44">
        <v>75</v>
      </c>
      <c r="I85" s="44">
        <v>77</v>
      </c>
      <c r="J85" s="44">
        <v>79</v>
      </c>
      <c r="K85" s="44">
        <v>80</v>
      </c>
      <c r="L85" s="44">
        <v>82</v>
      </c>
      <c r="M85" s="44">
        <v>84</v>
      </c>
      <c r="N85" s="44">
        <v>86</v>
      </c>
      <c r="O85" s="44">
        <v>88</v>
      </c>
      <c r="P85" s="44">
        <v>90</v>
      </c>
      <c r="Q85" s="44">
        <v>90</v>
      </c>
    </row>
    <row r="86" spans="1:17" ht="20.25" customHeight="1" x14ac:dyDescent="0.3">
      <c r="A86" s="116"/>
      <c r="B86" s="18" t="s">
        <v>17</v>
      </c>
      <c r="C86" s="103"/>
      <c r="D86" s="117"/>
      <c r="E86" s="141"/>
      <c r="F86" s="44">
        <v>73</v>
      </c>
      <c r="G86" s="44">
        <v>75</v>
      </c>
      <c r="H86" s="44">
        <v>77</v>
      </c>
      <c r="I86" s="44">
        <v>79</v>
      </c>
      <c r="J86" s="44">
        <v>81</v>
      </c>
      <c r="K86" s="44">
        <v>83</v>
      </c>
      <c r="L86" s="44">
        <v>84</v>
      </c>
      <c r="M86" s="44">
        <v>86</v>
      </c>
      <c r="N86" s="44">
        <v>88</v>
      </c>
      <c r="O86" s="44">
        <v>90</v>
      </c>
      <c r="P86" s="44">
        <v>92</v>
      </c>
      <c r="Q86" s="44">
        <v>92</v>
      </c>
    </row>
    <row r="87" spans="1:17" ht="81.75" customHeight="1" x14ac:dyDescent="0.3">
      <c r="A87" s="116" t="s">
        <v>157</v>
      </c>
      <c r="B87" s="18" t="s">
        <v>230</v>
      </c>
      <c r="C87" s="101" t="s">
        <v>202</v>
      </c>
      <c r="D87" s="50"/>
      <c r="E87" s="39"/>
      <c r="F87" s="52"/>
      <c r="G87" s="40"/>
      <c r="H87" s="40"/>
      <c r="I87" s="40"/>
      <c r="J87" s="40"/>
      <c r="K87" s="52"/>
      <c r="L87" s="52"/>
      <c r="M87" s="40"/>
      <c r="N87" s="40"/>
      <c r="O87" s="40"/>
      <c r="P87" s="52"/>
      <c r="Q87" s="44"/>
    </row>
    <row r="88" spans="1:17" ht="16.5" customHeight="1" x14ac:dyDescent="0.3">
      <c r="A88" s="116"/>
      <c r="B88" s="18" t="s">
        <v>15</v>
      </c>
      <c r="C88" s="102"/>
      <c r="D88" s="117" t="s">
        <v>149</v>
      </c>
      <c r="E88" s="117">
        <v>50</v>
      </c>
      <c r="F88" s="44">
        <v>61</v>
      </c>
      <c r="G88" s="44">
        <v>62</v>
      </c>
      <c r="H88" s="44">
        <v>63</v>
      </c>
      <c r="I88" s="44">
        <v>64</v>
      </c>
      <c r="J88" s="44">
        <v>65</v>
      </c>
      <c r="K88" s="44">
        <v>66</v>
      </c>
      <c r="L88" s="44">
        <v>67</v>
      </c>
      <c r="M88" s="44">
        <v>68</v>
      </c>
      <c r="N88" s="44">
        <v>69</v>
      </c>
      <c r="O88" s="44">
        <v>70</v>
      </c>
      <c r="P88" s="44">
        <v>71</v>
      </c>
      <c r="Q88" s="44">
        <v>72</v>
      </c>
    </row>
    <row r="89" spans="1:17" ht="17.25" customHeight="1" x14ac:dyDescent="0.3">
      <c r="A89" s="116"/>
      <c r="B89" s="18" t="s">
        <v>16</v>
      </c>
      <c r="C89" s="102"/>
      <c r="D89" s="117"/>
      <c r="E89" s="117"/>
      <c r="F89" s="44">
        <v>62</v>
      </c>
      <c r="G89" s="44">
        <v>63</v>
      </c>
      <c r="H89" s="44">
        <v>65</v>
      </c>
      <c r="I89" s="44">
        <v>67</v>
      </c>
      <c r="J89" s="44">
        <v>69</v>
      </c>
      <c r="K89" s="44">
        <v>70</v>
      </c>
      <c r="L89" s="44">
        <v>72</v>
      </c>
      <c r="M89" s="44">
        <v>74</v>
      </c>
      <c r="N89" s="44">
        <v>76</v>
      </c>
      <c r="O89" s="44">
        <v>78</v>
      </c>
      <c r="P89" s="44">
        <v>80</v>
      </c>
      <c r="Q89" s="44">
        <v>80</v>
      </c>
    </row>
    <row r="90" spans="1:17" ht="18" customHeight="1" x14ac:dyDescent="0.3">
      <c r="A90" s="116"/>
      <c r="B90" s="18" t="s">
        <v>17</v>
      </c>
      <c r="C90" s="103"/>
      <c r="D90" s="117"/>
      <c r="E90" s="117"/>
      <c r="F90" s="44">
        <v>63</v>
      </c>
      <c r="G90" s="44">
        <v>65</v>
      </c>
      <c r="H90" s="44">
        <v>67</v>
      </c>
      <c r="I90" s="44">
        <v>69</v>
      </c>
      <c r="J90" s="44">
        <v>71</v>
      </c>
      <c r="K90" s="44">
        <v>73</v>
      </c>
      <c r="L90" s="44">
        <v>74</v>
      </c>
      <c r="M90" s="44">
        <v>76</v>
      </c>
      <c r="N90" s="44">
        <v>78</v>
      </c>
      <c r="O90" s="44">
        <v>80</v>
      </c>
      <c r="P90" s="44">
        <v>82</v>
      </c>
      <c r="Q90" s="44">
        <v>82</v>
      </c>
    </row>
    <row r="91" spans="1:17" ht="18" customHeight="1" x14ac:dyDescent="0.3">
      <c r="A91" s="11" t="s">
        <v>40</v>
      </c>
      <c r="B91" s="118" t="s">
        <v>119</v>
      </c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</row>
    <row r="92" spans="1:17" s="20" customFormat="1" ht="74.25" customHeight="1" x14ac:dyDescent="0.3">
      <c r="A92" s="52"/>
      <c r="B92" s="142" t="s">
        <v>251</v>
      </c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</row>
    <row r="93" spans="1:17" s="20" customFormat="1" ht="36.75" customHeight="1" x14ac:dyDescent="0.3">
      <c r="A93" s="122" t="s">
        <v>158</v>
      </c>
      <c r="B93" s="18" t="s">
        <v>252</v>
      </c>
      <c r="C93" s="101" t="s">
        <v>203</v>
      </c>
      <c r="D93" s="50"/>
      <c r="E93" s="39"/>
      <c r="F93" s="52"/>
      <c r="G93" s="40"/>
      <c r="H93" s="40"/>
      <c r="I93" s="40"/>
      <c r="J93" s="40"/>
      <c r="K93" s="52"/>
      <c r="L93" s="52"/>
      <c r="M93" s="40"/>
      <c r="N93" s="40"/>
      <c r="O93" s="40"/>
      <c r="P93" s="52"/>
      <c r="Q93" s="44"/>
    </row>
    <row r="94" spans="1:17" s="20" customFormat="1" ht="16.5" customHeight="1" x14ac:dyDescent="0.3">
      <c r="A94" s="122"/>
      <c r="B94" s="18" t="s">
        <v>15</v>
      </c>
      <c r="C94" s="102"/>
      <c r="D94" s="117" t="s">
        <v>235</v>
      </c>
      <c r="E94" s="168">
        <v>213.7</v>
      </c>
      <c r="F94" s="67">
        <v>213.72399999999999</v>
      </c>
      <c r="G94" s="67">
        <v>213.73</v>
      </c>
      <c r="H94" s="67">
        <v>213.74</v>
      </c>
      <c r="I94" s="67">
        <v>213.75</v>
      </c>
      <c r="J94" s="67">
        <v>213.76</v>
      </c>
      <c r="K94" s="67">
        <v>213.77</v>
      </c>
      <c r="L94" s="67">
        <v>213.78</v>
      </c>
      <c r="M94" s="67">
        <v>213.79</v>
      </c>
      <c r="N94" s="67">
        <v>213.79499999999999</v>
      </c>
      <c r="O94" s="67">
        <v>213.8</v>
      </c>
      <c r="P94" s="67">
        <v>213.81</v>
      </c>
      <c r="Q94" s="67">
        <v>213.83</v>
      </c>
    </row>
    <row r="95" spans="1:17" s="20" customFormat="1" ht="16.5" customHeight="1" x14ac:dyDescent="0.3">
      <c r="A95" s="122"/>
      <c r="B95" s="18" t="s">
        <v>16</v>
      </c>
      <c r="C95" s="102"/>
      <c r="D95" s="117"/>
      <c r="E95" s="169"/>
      <c r="F95" s="67">
        <v>213.72499999999999</v>
      </c>
      <c r="G95" s="67">
        <v>213.73500000000001</v>
      </c>
      <c r="H95" s="67">
        <v>213.745</v>
      </c>
      <c r="I95" s="67">
        <v>213.755</v>
      </c>
      <c r="J95" s="67">
        <v>213.76</v>
      </c>
      <c r="K95" s="67">
        <v>213.77500000000001</v>
      </c>
      <c r="L95" s="67">
        <v>213.785</v>
      </c>
      <c r="M95" s="67">
        <v>213.79</v>
      </c>
      <c r="N95" s="67">
        <v>213.8</v>
      </c>
      <c r="O95" s="67">
        <v>213.81</v>
      </c>
      <c r="P95" s="67">
        <v>213.82</v>
      </c>
      <c r="Q95" s="67">
        <v>213.85</v>
      </c>
    </row>
    <row r="96" spans="1:17" s="20" customFormat="1" ht="17.25" customHeight="1" x14ac:dyDescent="0.3">
      <c r="A96" s="122"/>
      <c r="B96" s="18" t="s">
        <v>17</v>
      </c>
      <c r="C96" s="103"/>
      <c r="D96" s="117"/>
      <c r="E96" s="170"/>
      <c r="F96" s="67">
        <v>213.73</v>
      </c>
      <c r="G96" s="67">
        <v>213.74</v>
      </c>
      <c r="H96" s="67">
        <v>213.75</v>
      </c>
      <c r="I96" s="67">
        <v>213.76</v>
      </c>
      <c r="J96" s="67">
        <v>213.77</v>
      </c>
      <c r="K96" s="67">
        <v>213.78</v>
      </c>
      <c r="L96" s="67">
        <v>213.79</v>
      </c>
      <c r="M96" s="67">
        <v>213.8</v>
      </c>
      <c r="N96" s="67">
        <v>213.81</v>
      </c>
      <c r="O96" s="67">
        <v>213.82</v>
      </c>
      <c r="P96" s="67">
        <v>213.85</v>
      </c>
      <c r="Q96" s="67">
        <v>213.9</v>
      </c>
    </row>
    <row r="97" spans="1:17" s="20" customFormat="1" ht="54.75" customHeight="1" x14ac:dyDescent="0.3">
      <c r="A97" s="122" t="s">
        <v>159</v>
      </c>
      <c r="B97" s="18" t="s">
        <v>41</v>
      </c>
      <c r="C97" s="101" t="s">
        <v>203</v>
      </c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44"/>
    </row>
    <row r="98" spans="1:17" s="20" customFormat="1" ht="18" customHeight="1" x14ac:dyDescent="0.3">
      <c r="A98" s="122"/>
      <c r="B98" s="18" t="s">
        <v>15</v>
      </c>
      <c r="C98" s="102"/>
      <c r="D98" s="117" t="s">
        <v>62</v>
      </c>
      <c r="E98" s="125">
        <v>0</v>
      </c>
      <c r="F98" s="54">
        <v>0</v>
      </c>
      <c r="G98" s="54">
        <v>0</v>
      </c>
      <c r="H98" s="54">
        <v>0</v>
      </c>
      <c r="I98" s="54">
        <v>0</v>
      </c>
      <c r="J98" s="54">
        <v>1</v>
      </c>
      <c r="K98" s="54">
        <v>1</v>
      </c>
      <c r="L98" s="54">
        <v>2</v>
      </c>
      <c r="M98" s="54">
        <v>3</v>
      </c>
      <c r="N98" s="54">
        <v>4</v>
      </c>
      <c r="O98" s="54">
        <v>5</v>
      </c>
      <c r="P98" s="54">
        <v>6</v>
      </c>
      <c r="Q98" s="54">
        <v>7</v>
      </c>
    </row>
    <row r="99" spans="1:17" s="20" customFormat="1" ht="17.25" customHeight="1" x14ac:dyDescent="0.3">
      <c r="A99" s="122"/>
      <c r="B99" s="18" t="s">
        <v>16</v>
      </c>
      <c r="C99" s="102"/>
      <c r="D99" s="117"/>
      <c r="E99" s="125"/>
      <c r="F99" s="54">
        <v>1</v>
      </c>
      <c r="G99" s="54">
        <v>1</v>
      </c>
      <c r="H99" s="54">
        <v>2</v>
      </c>
      <c r="I99" s="54">
        <v>2</v>
      </c>
      <c r="J99" s="54">
        <v>3</v>
      </c>
      <c r="K99" s="54">
        <v>3</v>
      </c>
      <c r="L99" s="54">
        <v>4</v>
      </c>
      <c r="M99" s="54">
        <v>5</v>
      </c>
      <c r="N99" s="54">
        <v>6</v>
      </c>
      <c r="O99" s="54">
        <v>7</v>
      </c>
      <c r="P99" s="54">
        <v>8</v>
      </c>
      <c r="Q99" s="54">
        <v>9</v>
      </c>
    </row>
    <row r="100" spans="1:17" s="20" customFormat="1" ht="17.25" customHeight="1" x14ac:dyDescent="0.3">
      <c r="A100" s="122"/>
      <c r="B100" s="18" t="s">
        <v>17</v>
      </c>
      <c r="C100" s="103"/>
      <c r="D100" s="117"/>
      <c r="E100" s="125"/>
      <c r="F100" s="54">
        <v>1</v>
      </c>
      <c r="G100" s="54">
        <v>1</v>
      </c>
      <c r="H100" s="54">
        <v>2</v>
      </c>
      <c r="I100" s="54">
        <v>2</v>
      </c>
      <c r="J100" s="54">
        <v>3</v>
      </c>
      <c r="K100" s="54">
        <v>3</v>
      </c>
      <c r="L100" s="54">
        <v>4</v>
      </c>
      <c r="M100" s="54">
        <v>5</v>
      </c>
      <c r="N100" s="54">
        <v>6</v>
      </c>
      <c r="O100" s="54">
        <v>7</v>
      </c>
      <c r="P100" s="54">
        <v>8</v>
      </c>
      <c r="Q100" s="54">
        <v>9</v>
      </c>
    </row>
    <row r="101" spans="1:17" s="20" customFormat="1" ht="41.25" customHeight="1" x14ac:dyDescent="0.3">
      <c r="A101" s="122" t="s">
        <v>174</v>
      </c>
      <c r="B101" s="18" t="s">
        <v>176</v>
      </c>
      <c r="C101" s="101" t="s">
        <v>203</v>
      </c>
      <c r="D101" s="50"/>
      <c r="E101" s="90"/>
      <c r="F101" s="50" t="s">
        <v>224</v>
      </c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44"/>
    </row>
    <row r="102" spans="1:17" s="20" customFormat="1" ht="18" customHeight="1" x14ac:dyDescent="0.3">
      <c r="A102" s="122"/>
      <c r="B102" s="18" t="s">
        <v>15</v>
      </c>
      <c r="C102" s="102"/>
      <c r="D102" s="117" t="s">
        <v>30</v>
      </c>
      <c r="E102" s="125">
        <v>4760</v>
      </c>
      <c r="F102" s="54">
        <v>4767</v>
      </c>
      <c r="G102" s="54">
        <v>4770</v>
      </c>
      <c r="H102" s="54">
        <v>4775</v>
      </c>
      <c r="I102" s="54">
        <v>4780</v>
      </c>
      <c r="J102" s="54">
        <v>4785</v>
      </c>
      <c r="K102" s="54">
        <v>4790</v>
      </c>
      <c r="L102" s="54">
        <v>4800</v>
      </c>
      <c r="M102" s="54">
        <v>4810</v>
      </c>
      <c r="N102" s="54">
        <v>4850</v>
      </c>
      <c r="O102" s="54">
        <v>4880</v>
      </c>
      <c r="P102" s="54">
        <v>4900</v>
      </c>
      <c r="Q102" s="54">
        <v>4910</v>
      </c>
    </row>
    <row r="103" spans="1:17" s="20" customFormat="1" ht="17.25" customHeight="1" x14ac:dyDescent="0.3">
      <c r="A103" s="122"/>
      <c r="B103" s="18" t="s">
        <v>16</v>
      </c>
      <c r="C103" s="102"/>
      <c r="D103" s="117"/>
      <c r="E103" s="125"/>
      <c r="F103" s="54">
        <v>4770</v>
      </c>
      <c r="G103" s="54">
        <v>4775</v>
      </c>
      <c r="H103" s="54">
        <v>4780</v>
      </c>
      <c r="I103" s="54">
        <v>4785</v>
      </c>
      <c r="J103" s="54">
        <v>4790</v>
      </c>
      <c r="K103" s="54">
        <v>4795</v>
      </c>
      <c r="L103" s="54">
        <v>4810</v>
      </c>
      <c r="M103" s="54">
        <v>4830</v>
      </c>
      <c r="N103" s="54">
        <v>4880</v>
      </c>
      <c r="O103" s="54">
        <v>4900</v>
      </c>
      <c r="P103" s="54">
        <v>4910</v>
      </c>
      <c r="Q103" s="54">
        <v>4950</v>
      </c>
    </row>
    <row r="104" spans="1:17" s="20" customFormat="1" ht="17.25" customHeight="1" x14ac:dyDescent="0.3">
      <c r="A104" s="122"/>
      <c r="B104" s="18" t="s">
        <v>17</v>
      </c>
      <c r="C104" s="103"/>
      <c r="D104" s="117"/>
      <c r="E104" s="125"/>
      <c r="F104" s="54">
        <v>4775</v>
      </c>
      <c r="G104" s="54">
        <v>4780</v>
      </c>
      <c r="H104" s="54">
        <v>4785</v>
      </c>
      <c r="I104" s="54">
        <v>4790</v>
      </c>
      <c r="J104" s="54">
        <v>4795</v>
      </c>
      <c r="K104" s="54">
        <v>4800</v>
      </c>
      <c r="L104" s="54">
        <v>4830</v>
      </c>
      <c r="M104" s="54">
        <v>4850</v>
      </c>
      <c r="N104" s="54">
        <v>4880</v>
      </c>
      <c r="O104" s="54">
        <v>4900</v>
      </c>
      <c r="P104" s="54">
        <v>4950</v>
      </c>
      <c r="Q104" s="54">
        <v>4970</v>
      </c>
    </row>
    <row r="105" spans="1:17" s="20" customFormat="1" ht="40.5" customHeight="1" x14ac:dyDescent="0.3">
      <c r="A105" s="122" t="s">
        <v>175</v>
      </c>
      <c r="B105" s="18" t="s">
        <v>177</v>
      </c>
      <c r="C105" s="101" t="s">
        <v>203</v>
      </c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44"/>
    </row>
    <row r="106" spans="1:17" s="20" customFormat="1" ht="18" customHeight="1" x14ac:dyDescent="0.3">
      <c r="A106" s="122"/>
      <c r="B106" s="18" t="s">
        <v>15</v>
      </c>
      <c r="C106" s="102"/>
      <c r="D106" s="117" t="s">
        <v>62</v>
      </c>
      <c r="E106" s="125">
        <v>160000</v>
      </c>
      <c r="F106" s="54">
        <v>160000</v>
      </c>
      <c r="G106" s="54">
        <v>160010</v>
      </c>
      <c r="H106" s="54">
        <v>160020</v>
      </c>
      <c r="I106" s="54">
        <v>160025</v>
      </c>
      <c r="J106" s="54">
        <v>160030</v>
      </c>
      <c r="K106" s="54">
        <v>160035</v>
      </c>
      <c r="L106" s="54">
        <v>160040</v>
      </c>
      <c r="M106" s="54">
        <v>160045</v>
      </c>
      <c r="N106" s="54">
        <v>160050</v>
      </c>
      <c r="O106" s="54">
        <v>160055</v>
      </c>
      <c r="P106" s="54">
        <v>160060</v>
      </c>
      <c r="Q106" s="54">
        <v>160065</v>
      </c>
    </row>
    <row r="107" spans="1:17" s="20" customFormat="1" ht="17.25" customHeight="1" x14ac:dyDescent="0.3">
      <c r="A107" s="122"/>
      <c r="B107" s="18" t="s">
        <v>16</v>
      </c>
      <c r="C107" s="102"/>
      <c r="D107" s="117"/>
      <c r="E107" s="125"/>
      <c r="F107" s="54">
        <v>160000</v>
      </c>
      <c r="G107" s="54">
        <v>16015</v>
      </c>
      <c r="H107" s="54">
        <v>160025</v>
      </c>
      <c r="I107" s="54">
        <v>160030</v>
      </c>
      <c r="J107" s="54">
        <v>160035</v>
      </c>
      <c r="K107" s="54">
        <v>160040</v>
      </c>
      <c r="L107" s="54">
        <v>160045</v>
      </c>
      <c r="M107" s="54">
        <v>160050</v>
      </c>
      <c r="N107" s="54">
        <v>160055</v>
      </c>
      <c r="O107" s="54">
        <v>160060</v>
      </c>
      <c r="P107" s="54">
        <v>160065</v>
      </c>
      <c r="Q107" s="54">
        <v>160070</v>
      </c>
    </row>
    <row r="108" spans="1:17" s="20" customFormat="1" ht="17.25" customHeight="1" x14ac:dyDescent="0.3">
      <c r="A108" s="122"/>
      <c r="B108" s="18" t="s">
        <v>17</v>
      </c>
      <c r="C108" s="103"/>
      <c r="D108" s="117"/>
      <c r="E108" s="125"/>
      <c r="F108" s="54">
        <v>160000</v>
      </c>
      <c r="G108" s="54">
        <v>16015</v>
      </c>
      <c r="H108" s="54">
        <v>160025</v>
      </c>
      <c r="I108" s="54">
        <v>160030</v>
      </c>
      <c r="J108" s="54">
        <v>160035</v>
      </c>
      <c r="K108" s="54">
        <v>160045</v>
      </c>
      <c r="L108" s="54">
        <v>160050</v>
      </c>
      <c r="M108" s="54">
        <v>160055</v>
      </c>
      <c r="N108" s="54">
        <v>160060</v>
      </c>
      <c r="O108" s="54">
        <v>160065</v>
      </c>
      <c r="P108" s="54">
        <v>160070</v>
      </c>
      <c r="Q108" s="54">
        <v>160075</v>
      </c>
    </row>
    <row r="109" spans="1:17" x14ac:dyDescent="0.3">
      <c r="A109" s="11" t="s">
        <v>42</v>
      </c>
      <c r="B109" s="118" t="s">
        <v>120</v>
      </c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</row>
    <row r="110" spans="1:17" ht="96" customHeight="1" x14ac:dyDescent="0.3">
      <c r="A110" s="11"/>
      <c r="B110" s="126" t="s">
        <v>253</v>
      </c>
      <c r="C110" s="126"/>
      <c r="D110" s="126"/>
      <c r="E110" s="126"/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</row>
    <row r="111" spans="1:17" ht="83.25" customHeight="1" x14ac:dyDescent="0.3">
      <c r="A111" s="122" t="s">
        <v>43</v>
      </c>
      <c r="B111" s="18" t="s">
        <v>228</v>
      </c>
      <c r="C111" s="101" t="s">
        <v>202</v>
      </c>
      <c r="D111" s="50"/>
      <c r="E111" s="39"/>
      <c r="F111" s="52"/>
      <c r="G111" s="40"/>
      <c r="H111" s="40"/>
      <c r="I111" s="40"/>
      <c r="J111" s="40"/>
      <c r="K111" s="52"/>
      <c r="L111" s="52"/>
      <c r="M111" s="40"/>
      <c r="N111" s="40"/>
      <c r="O111" s="40"/>
      <c r="P111" s="52"/>
      <c r="Q111" s="44"/>
    </row>
    <row r="112" spans="1:17" x14ac:dyDescent="0.3">
      <c r="A112" s="122"/>
      <c r="B112" s="18" t="s">
        <v>15</v>
      </c>
      <c r="C112" s="102"/>
      <c r="D112" s="117" t="s">
        <v>149</v>
      </c>
      <c r="E112" s="141">
        <v>62.6</v>
      </c>
      <c r="F112" s="62">
        <v>62.8</v>
      </c>
      <c r="G112" s="62">
        <v>63</v>
      </c>
      <c r="H112" s="62">
        <v>63.2</v>
      </c>
      <c r="I112" s="62">
        <v>63.4</v>
      </c>
      <c r="J112" s="62">
        <v>63.5</v>
      </c>
      <c r="K112" s="62">
        <v>63.6</v>
      </c>
      <c r="L112" s="62">
        <v>63.7</v>
      </c>
      <c r="M112" s="62">
        <v>63.8</v>
      </c>
      <c r="N112" s="62">
        <v>63.9</v>
      </c>
      <c r="O112" s="62">
        <v>64</v>
      </c>
      <c r="P112" s="62">
        <v>64.099999999999994</v>
      </c>
      <c r="Q112" s="62">
        <v>64.2</v>
      </c>
    </row>
    <row r="113" spans="1:17" x14ac:dyDescent="0.3">
      <c r="A113" s="122"/>
      <c r="B113" s="18" t="s">
        <v>16</v>
      </c>
      <c r="C113" s="102"/>
      <c r="D113" s="117"/>
      <c r="E113" s="141"/>
      <c r="F113" s="62">
        <v>62.9</v>
      </c>
      <c r="G113" s="62">
        <v>63.1</v>
      </c>
      <c r="H113" s="62">
        <v>63.3</v>
      </c>
      <c r="I113" s="62">
        <v>63.5</v>
      </c>
      <c r="J113" s="62">
        <v>63.7</v>
      </c>
      <c r="K113" s="62">
        <v>63.8</v>
      </c>
      <c r="L113" s="62">
        <v>64</v>
      </c>
      <c r="M113" s="62">
        <v>64.2</v>
      </c>
      <c r="N113" s="62">
        <v>64.3</v>
      </c>
      <c r="O113" s="62">
        <v>64.400000000000006</v>
      </c>
      <c r="P113" s="62">
        <v>64.599999999999994</v>
      </c>
      <c r="Q113" s="62">
        <v>64.8</v>
      </c>
    </row>
    <row r="114" spans="1:17" ht="23.25" customHeight="1" x14ac:dyDescent="0.3">
      <c r="A114" s="122"/>
      <c r="B114" s="18" t="s">
        <v>17</v>
      </c>
      <c r="C114" s="103"/>
      <c r="D114" s="117"/>
      <c r="E114" s="141"/>
      <c r="F114" s="62">
        <v>63</v>
      </c>
      <c r="G114" s="62">
        <v>63.2</v>
      </c>
      <c r="H114" s="62">
        <v>63.4</v>
      </c>
      <c r="I114" s="62">
        <v>63.6</v>
      </c>
      <c r="J114" s="62">
        <v>63.8</v>
      </c>
      <c r="K114" s="62">
        <v>64</v>
      </c>
      <c r="L114" s="62">
        <v>64.2</v>
      </c>
      <c r="M114" s="62">
        <v>64.400000000000006</v>
      </c>
      <c r="N114" s="62">
        <v>64.5</v>
      </c>
      <c r="O114" s="62">
        <v>64.599999999999994</v>
      </c>
      <c r="P114" s="62">
        <v>64.8</v>
      </c>
      <c r="Q114" s="62">
        <v>70</v>
      </c>
    </row>
    <row r="115" spans="1:17" ht="116.25" customHeight="1" x14ac:dyDescent="0.3">
      <c r="A115" s="122" t="s">
        <v>44</v>
      </c>
      <c r="B115" s="18" t="s">
        <v>229</v>
      </c>
      <c r="C115" s="101" t="s">
        <v>202</v>
      </c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44"/>
    </row>
    <row r="116" spans="1:17" x14ac:dyDescent="0.3">
      <c r="A116" s="122"/>
      <c r="B116" s="18" t="s">
        <v>15</v>
      </c>
      <c r="C116" s="102"/>
      <c r="D116" s="117" t="s">
        <v>149</v>
      </c>
      <c r="E116" s="141">
        <v>2.0499999999999998</v>
      </c>
      <c r="F116" s="62">
        <v>2.2000000000000002</v>
      </c>
      <c r="G116" s="62">
        <v>2.2999999999999998</v>
      </c>
      <c r="H116" s="62">
        <v>2.4</v>
      </c>
      <c r="I116" s="62">
        <v>2.5</v>
      </c>
      <c r="J116" s="62">
        <v>2.6</v>
      </c>
      <c r="K116" s="62">
        <v>2.7</v>
      </c>
      <c r="L116" s="62">
        <v>2.8</v>
      </c>
      <c r="M116" s="62">
        <v>2.9</v>
      </c>
      <c r="N116" s="62">
        <v>3</v>
      </c>
      <c r="O116" s="62">
        <v>3.1</v>
      </c>
      <c r="P116" s="62">
        <v>3.2</v>
      </c>
      <c r="Q116" s="62">
        <v>3.3</v>
      </c>
    </row>
    <row r="117" spans="1:17" x14ac:dyDescent="0.3">
      <c r="A117" s="122"/>
      <c r="B117" s="18" t="s">
        <v>16</v>
      </c>
      <c r="C117" s="102"/>
      <c r="D117" s="117"/>
      <c r="E117" s="141"/>
      <c r="F117" s="62">
        <v>2.2999999999999998</v>
      </c>
      <c r="G117" s="62">
        <v>2.5</v>
      </c>
      <c r="H117" s="62">
        <v>2.7</v>
      </c>
      <c r="I117" s="62">
        <v>2.9</v>
      </c>
      <c r="J117" s="62">
        <v>3</v>
      </c>
      <c r="K117" s="62">
        <v>3.2</v>
      </c>
      <c r="L117" s="62">
        <v>3.4</v>
      </c>
      <c r="M117" s="62">
        <v>3.6</v>
      </c>
      <c r="N117" s="62">
        <v>3.8</v>
      </c>
      <c r="O117" s="62">
        <v>4</v>
      </c>
      <c r="P117" s="62">
        <v>4.2</v>
      </c>
      <c r="Q117" s="62">
        <v>4.5</v>
      </c>
    </row>
    <row r="118" spans="1:17" x14ac:dyDescent="0.3">
      <c r="A118" s="122"/>
      <c r="B118" s="18" t="s">
        <v>17</v>
      </c>
      <c r="C118" s="103"/>
      <c r="D118" s="117"/>
      <c r="E118" s="141"/>
      <c r="F118" s="62">
        <v>2.5</v>
      </c>
      <c r="G118" s="62">
        <v>2.8</v>
      </c>
      <c r="H118" s="62">
        <v>3</v>
      </c>
      <c r="I118" s="62">
        <v>3.3</v>
      </c>
      <c r="J118" s="62">
        <v>3.6</v>
      </c>
      <c r="K118" s="62">
        <v>3.9</v>
      </c>
      <c r="L118" s="62">
        <v>4.2</v>
      </c>
      <c r="M118" s="62">
        <v>4.5</v>
      </c>
      <c r="N118" s="62">
        <v>4.8</v>
      </c>
      <c r="O118" s="62">
        <v>5</v>
      </c>
      <c r="P118" s="62">
        <v>5.3</v>
      </c>
      <c r="Q118" s="62">
        <v>5.5</v>
      </c>
    </row>
    <row r="119" spans="1:17" ht="62.25" customHeight="1" x14ac:dyDescent="0.3">
      <c r="A119" s="122" t="s">
        <v>45</v>
      </c>
      <c r="B119" s="18" t="s">
        <v>46</v>
      </c>
      <c r="C119" s="101" t="s">
        <v>202</v>
      </c>
      <c r="D119" s="50"/>
      <c r="E119" s="39"/>
      <c r="F119" s="52"/>
      <c r="G119" s="40"/>
      <c r="H119" s="40"/>
      <c r="I119" s="40"/>
      <c r="J119" s="40"/>
      <c r="K119" s="52"/>
      <c r="L119" s="52"/>
      <c r="M119" s="40"/>
      <c r="N119" s="40"/>
      <c r="O119" s="40"/>
      <c r="P119" s="52"/>
      <c r="Q119" s="44"/>
    </row>
    <row r="120" spans="1:17" x14ac:dyDescent="0.3">
      <c r="A120" s="122"/>
      <c r="B120" s="18" t="s">
        <v>15</v>
      </c>
      <c r="C120" s="102"/>
      <c r="D120" s="117" t="s">
        <v>149</v>
      </c>
      <c r="E120" s="141">
        <v>92.05</v>
      </c>
      <c r="F120" s="62">
        <v>92.1</v>
      </c>
      <c r="G120" s="68">
        <v>92.2</v>
      </c>
      <c r="H120" s="68">
        <v>92.3</v>
      </c>
      <c r="I120" s="68">
        <v>92.4</v>
      </c>
      <c r="J120" s="68">
        <v>92.5</v>
      </c>
      <c r="K120" s="68">
        <v>92.6</v>
      </c>
      <c r="L120" s="68">
        <v>92.7</v>
      </c>
      <c r="M120" s="68">
        <v>92.8</v>
      </c>
      <c r="N120" s="68">
        <v>92.9</v>
      </c>
      <c r="O120" s="68">
        <v>93</v>
      </c>
      <c r="P120" s="68">
        <v>93.1</v>
      </c>
      <c r="Q120" s="68">
        <v>93.2</v>
      </c>
    </row>
    <row r="121" spans="1:17" x14ac:dyDescent="0.3">
      <c r="A121" s="122"/>
      <c r="B121" s="18" t="s">
        <v>16</v>
      </c>
      <c r="C121" s="102"/>
      <c r="D121" s="117"/>
      <c r="E121" s="141"/>
      <c r="F121" s="62">
        <v>92.2</v>
      </c>
      <c r="G121" s="68">
        <v>92.4</v>
      </c>
      <c r="H121" s="68">
        <v>92.6</v>
      </c>
      <c r="I121" s="68">
        <v>92.8</v>
      </c>
      <c r="J121" s="68">
        <v>93</v>
      </c>
      <c r="K121" s="68">
        <v>93.2</v>
      </c>
      <c r="L121" s="68">
        <v>93.4</v>
      </c>
      <c r="M121" s="68">
        <v>93.6</v>
      </c>
      <c r="N121" s="68">
        <v>93.8</v>
      </c>
      <c r="O121" s="68">
        <v>94</v>
      </c>
      <c r="P121" s="68">
        <v>94.2</v>
      </c>
      <c r="Q121" s="68">
        <v>94.5</v>
      </c>
    </row>
    <row r="122" spans="1:17" x14ac:dyDescent="0.3">
      <c r="A122" s="122"/>
      <c r="B122" s="18" t="s">
        <v>17</v>
      </c>
      <c r="C122" s="103"/>
      <c r="D122" s="117"/>
      <c r="E122" s="141"/>
      <c r="F122" s="62">
        <v>92.3</v>
      </c>
      <c r="G122" s="68">
        <v>92.5</v>
      </c>
      <c r="H122" s="68">
        <v>92.8</v>
      </c>
      <c r="I122" s="68">
        <v>93.1</v>
      </c>
      <c r="J122" s="68">
        <v>93.4</v>
      </c>
      <c r="K122" s="68">
        <v>93.7</v>
      </c>
      <c r="L122" s="68">
        <v>94</v>
      </c>
      <c r="M122" s="68">
        <v>94.3</v>
      </c>
      <c r="N122" s="68">
        <v>94.6</v>
      </c>
      <c r="O122" s="68">
        <v>94.9</v>
      </c>
      <c r="P122" s="68">
        <v>95.2</v>
      </c>
      <c r="Q122" s="68">
        <v>95.5</v>
      </c>
    </row>
    <row r="123" spans="1:17" ht="59.25" customHeight="1" x14ac:dyDescent="0.3">
      <c r="A123" s="122" t="s">
        <v>244</v>
      </c>
      <c r="B123" s="18" t="s">
        <v>178</v>
      </c>
      <c r="C123" s="101" t="s">
        <v>202</v>
      </c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44"/>
    </row>
    <row r="124" spans="1:17" x14ac:dyDescent="0.3">
      <c r="A124" s="122"/>
      <c r="B124" s="18" t="s">
        <v>15</v>
      </c>
      <c r="C124" s="102"/>
      <c r="D124" s="117" t="s">
        <v>149</v>
      </c>
      <c r="E124" s="123">
        <v>76.5</v>
      </c>
      <c r="F124" s="53">
        <v>76.599999999999994</v>
      </c>
      <c r="G124" s="53">
        <v>76.599999999999994</v>
      </c>
      <c r="H124" s="53">
        <v>76.7</v>
      </c>
      <c r="I124" s="53">
        <v>76.8</v>
      </c>
      <c r="J124" s="53">
        <v>76.900000000000006</v>
      </c>
      <c r="K124" s="53">
        <v>77</v>
      </c>
      <c r="L124" s="53">
        <v>77.099999999999994</v>
      </c>
      <c r="M124" s="53">
        <v>77.2</v>
      </c>
      <c r="N124" s="53">
        <v>77.3</v>
      </c>
      <c r="O124" s="53">
        <v>77.400000000000006</v>
      </c>
      <c r="P124" s="53">
        <v>77.5</v>
      </c>
      <c r="Q124" s="53">
        <v>77.5</v>
      </c>
    </row>
    <row r="125" spans="1:17" x14ac:dyDescent="0.3">
      <c r="A125" s="122"/>
      <c r="B125" s="18" t="s">
        <v>16</v>
      </c>
      <c r="C125" s="102"/>
      <c r="D125" s="117"/>
      <c r="E125" s="123"/>
      <c r="F125" s="53">
        <v>76.7</v>
      </c>
      <c r="G125" s="53">
        <v>76.8</v>
      </c>
      <c r="H125" s="53">
        <v>76.900000000000006</v>
      </c>
      <c r="I125" s="53">
        <v>77</v>
      </c>
      <c r="J125" s="53">
        <v>77.2</v>
      </c>
      <c r="K125" s="53">
        <v>77.400000000000006</v>
      </c>
      <c r="L125" s="53">
        <v>77.599999999999994</v>
      </c>
      <c r="M125" s="53">
        <v>77.8</v>
      </c>
      <c r="N125" s="53">
        <v>78</v>
      </c>
      <c r="O125" s="53">
        <v>78.2</v>
      </c>
      <c r="P125" s="53">
        <v>78.400000000000006</v>
      </c>
      <c r="Q125" s="53">
        <v>78.5</v>
      </c>
    </row>
    <row r="126" spans="1:17" x14ac:dyDescent="0.3">
      <c r="A126" s="122"/>
      <c r="B126" s="18" t="s">
        <v>17</v>
      </c>
      <c r="C126" s="103"/>
      <c r="D126" s="117"/>
      <c r="E126" s="123"/>
      <c r="F126" s="53">
        <v>76.8</v>
      </c>
      <c r="G126" s="53">
        <v>77</v>
      </c>
      <c r="H126" s="53">
        <v>77.2</v>
      </c>
      <c r="I126" s="53">
        <v>77.400000000000006</v>
      </c>
      <c r="J126" s="53">
        <v>77.5</v>
      </c>
      <c r="K126" s="53">
        <v>77.7</v>
      </c>
      <c r="L126" s="53">
        <v>77.900000000000006</v>
      </c>
      <c r="M126" s="53">
        <v>78.099999999999994</v>
      </c>
      <c r="N126" s="53">
        <v>78.3</v>
      </c>
      <c r="O126" s="53">
        <v>78.5</v>
      </c>
      <c r="P126" s="53">
        <v>78.7</v>
      </c>
      <c r="Q126" s="53">
        <v>79</v>
      </c>
    </row>
    <row r="127" spans="1:17" ht="75" customHeight="1" x14ac:dyDescent="0.3">
      <c r="A127" s="122" t="s">
        <v>47</v>
      </c>
      <c r="B127" s="18" t="s">
        <v>179</v>
      </c>
      <c r="C127" s="101" t="s">
        <v>202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44"/>
    </row>
    <row r="128" spans="1:17" x14ac:dyDescent="0.3">
      <c r="A128" s="122"/>
      <c r="B128" s="18" t="s">
        <v>15</v>
      </c>
      <c r="C128" s="102"/>
      <c r="D128" s="117" t="s">
        <v>30</v>
      </c>
      <c r="E128" s="123">
        <v>4156</v>
      </c>
      <c r="F128" s="53">
        <v>4165</v>
      </c>
      <c r="G128" s="53">
        <v>4175</v>
      </c>
      <c r="H128" s="53">
        <v>4185</v>
      </c>
      <c r="I128" s="53">
        <v>4195</v>
      </c>
      <c r="J128" s="53">
        <v>4205</v>
      </c>
      <c r="K128" s="53">
        <v>4215</v>
      </c>
      <c r="L128" s="53">
        <v>4225</v>
      </c>
      <c r="M128" s="53">
        <v>4235</v>
      </c>
      <c r="N128" s="53">
        <v>4245</v>
      </c>
      <c r="O128" s="53">
        <v>4255</v>
      </c>
      <c r="P128" s="53">
        <v>4265</v>
      </c>
      <c r="Q128" s="53">
        <v>4275</v>
      </c>
    </row>
    <row r="129" spans="1:17" x14ac:dyDescent="0.3">
      <c r="A129" s="122"/>
      <c r="B129" s="18" t="s">
        <v>16</v>
      </c>
      <c r="C129" s="102"/>
      <c r="D129" s="117"/>
      <c r="E129" s="123"/>
      <c r="F129" s="53">
        <v>4175</v>
      </c>
      <c r="G129" s="53">
        <v>4195</v>
      </c>
      <c r="H129" s="53">
        <v>4215</v>
      </c>
      <c r="I129" s="53">
        <v>4235</v>
      </c>
      <c r="J129" s="53">
        <v>4255</v>
      </c>
      <c r="K129" s="53">
        <v>4275</v>
      </c>
      <c r="L129" s="53">
        <v>4295</v>
      </c>
      <c r="M129" s="53">
        <v>4315</v>
      </c>
      <c r="N129" s="53">
        <v>4335</v>
      </c>
      <c r="O129" s="53">
        <v>4355</v>
      </c>
      <c r="P129" s="53">
        <v>4375</v>
      </c>
      <c r="Q129" s="53">
        <v>4400</v>
      </c>
    </row>
    <row r="130" spans="1:17" x14ac:dyDescent="0.3">
      <c r="A130" s="122"/>
      <c r="B130" s="18" t="s">
        <v>17</v>
      </c>
      <c r="C130" s="103"/>
      <c r="D130" s="117"/>
      <c r="E130" s="123"/>
      <c r="F130" s="53">
        <v>4205</v>
      </c>
      <c r="G130" s="53">
        <v>4235</v>
      </c>
      <c r="H130" s="53">
        <v>4265</v>
      </c>
      <c r="I130" s="53">
        <v>4295</v>
      </c>
      <c r="J130" s="53">
        <v>4325</v>
      </c>
      <c r="K130" s="53">
        <v>4355</v>
      </c>
      <c r="L130" s="53">
        <v>4385</v>
      </c>
      <c r="M130" s="53">
        <v>4415</v>
      </c>
      <c r="N130" s="53">
        <v>4445</v>
      </c>
      <c r="O130" s="53">
        <v>4475</v>
      </c>
      <c r="P130" s="53">
        <v>4505</v>
      </c>
      <c r="Q130" s="64">
        <v>4550</v>
      </c>
    </row>
    <row r="131" spans="1:17" ht="56.25" x14ac:dyDescent="0.3">
      <c r="A131" s="122" t="s">
        <v>204</v>
      </c>
      <c r="B131" s="18" t="s">
        <v>180</v>
      </c>
      <c r="C131" s="101" t="s">
        <v>202</v>
      </c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9"/>
    </row>
    <row r="132" spans="1:17" x14ac:dyDescent="0.3">
      <c r="A132" s="122"/>
      <c r="B132" s="18" t="s">
        <v>15</v>
      </c>
      <c r="C132" s="102"/>
      <c r="D132" s="117" t="s">
        <v>149</v>
      </c>
      <c r="E132" s="123">
        <v>65</v>
      </c>
      <c r="F132" s="100">
        <v>65</v>
      </c>
      <c r="G132" s="100">
        <f>F132*102/100</f>
        <v>66.3</v>
      </c>
      <c r="H132" s="100">
        <f t="shared" ref="H132:Q132" si="3">G132*102/100</f>
        <v>67.625999999999991</v>
      </c>
      <c r="I132" s="100">
        <f t="shared" si="3"/>
        <v>68.978519999999989</v>
      </c>
      <c r="J132" s="100">
        <f t="shared" si="3"/>
        <v>70.358090399999995</v>
      </c>
      <c r="K132" s="100">
        <f t="shared" si="3"/>
        <v>71.765252207999993</v>
      </c>
      <c r="L132" s="100">
        <f t="shared" si="3"/>
        <v>73.200557252159996</v>
      </c>
      <c r="M132" s="100">
        <f t="shared" si="3"/>
        <v>74.664568397203197</v>
      </c>
      <c r="N132" s="100">
        <f t="shared" si="3"/>
        <v>76.157859765147265</v>
      </c>
      <c r="O132" s="100">
        <f t="shared" si="3"/>
        <v>77.681016960450208</v>
      </c>
      <c r="P132" s="100">
        <f t="shared" si="3"/>
        <v>79.234637299659212</v>
      </c>
      <c r="Q132" s="100">
        <f t="shared" si="3"/>
        <v>80.819330045652393</v>
      </c>
    </row>
    <row r="133" spans="1:17" x14ac:dyDescent="0.3">
      <c r="A133" s="122"/>
      <c r="B133" s="18" t="s">
        <v>16</v>
      </c>
      <c r="C133" s="102"/>
      <c r="D133" s="117"/>
      <c r="E133" s="123"/>
      <c r="F133" s="100">
        <v>66</v>
      </c>
      <c r="G133" s="100">
        <f t="shared" ref="G133:Q134" si="4">F133*102/100</f>
        <v>67.319999999999993</v>
      </c>
      <c r="H133" s="100">
        <f t="shared" si="4"/>
        <v>68.666399999999996</v>
      </c>
      <c r="I133" s="100">
        <f t="shared" si="4"/>
        <v>70.039727999999997</v>
      </c>
      <c r="J133" s="100">
        <f t="shared" si="4"/>
        <v>71.440522560000005</v>
      </c>
      <c r="K133" s="100">
        <f t="shared" si="4"/>
        <v>72.869333011200013</v>
      </c>
      <c r="L133" s="100">
        <f t="shared" si="4"/>
        <v>74.326719671424016</v>
      </c>
      <c r="M133" s="100">
        <f t="shared" si="4"/>
        <v>75.813254064852501</v>
      </c>
      <c r="N133" s="100">
        <f t="shared" si="4"/>
        <v>77.329519146149551</v>
      </c>
      <c r="O133" s="100">
        <f t="shared" si="4"/>
        <v>78.876109529072551</v>
      </c>
      <c r="P133" s="100">
        <f t="shared" si="4"/>
        <v>80.453631719653998</v>
      </c>
      <c r="Q133" s="100">
        <f t="shared" si="4"/>
        <v>82.062704354047071</v>
      </c>
    </row>
    <row r="134" spans="1:17" x14ac:dyDescent="0.3">
      <c r="A134" s="122"/>
      <c r="B134" s="18" t="s">
        <v>17</v>
      </c>
      <c r="C134" s="103"/>
      <c r="D134" s="117"/>
      <c r="E134" s="123"/>
      <c r="F134" s="100">
        <v>68</v>
      </c>
      <c r="G134" s="100">
        <f t="shared" si="4"/>
        <v>69.36</v>
      </c>
      <c r="H134" s="100">
        <f t="shared" si="4"/>
        <v>70.747200000000007</v>
      </c>
      <c r="I134" s="100">
        <f t="shared" si="4"/>
        <v>72.162144000000012</v>
      </c>
      <c r="J134" s="100">
        <f t="shared" si="4"/>
        <v>73.605386880000012</v>
      </c>
      <c r="K134" s="100">
        <f t="shared" si="4"/>
        <v>75.07749461760001</v>
      </c>
      <c r="L134" s="100">
        <f t="shared" si="4"/>
        <v>76.579044509952013</v>
      </c>
      <c r="M134" s="100">
        <f t="shared" si="4"/>
        <v>78.110625400151051</v>
      </c>
      <c r="N134" s="100">
        <f t="shared" si="4"/>
        <v>79.672837908154065</v>
      </c>
      <c r="O134" s="100">
        <f t="shared" si="4"/>
        <v>81.266294666317151</v>
      </c>
      <c r="P134" s="100">
        <f t="shared" si="4"/>
        <v>82.891620559643485</v>
      </c>
      <c r="Q134" s="100">
        <f t="shared" si="4"/>
        <v>84.549452970836356</v>
      </c>
    </row>
    <row r="135" spans="1:17" x14ac:dyDescent="0.3">
      <c r="A135" s="19" t="s">
        <v>48</v>
      </c>
      <c r="B135" s="117" t="s">
        <v>270</v>
      </c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</row>
    <row r="136" spans="1:17" ht="41.25" customHeight="1" x14ac:dyDescent="0.3">
      <c r="A136" s="19"/>
      <c r="B136" s="142" t="s">
        <v>254</v>
      </c>
      <c r="C136" s="142"/>
      <c r="D136" s="142"/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  <c r="O136" s="142"/>
      <c r="P136" s="142"/>
      <c r="Q136" s="142"/>
    </row>
    <row r="137" spans="1:17" ht="78.75" customHeight="1" x14ac:dyDescent="0.3">
      <c r="A137" s="122" t="s">
        <v>49</v>
      </c>
      <c r="B137" s="18" t="s">
        <v>50</v>
      </c>
      <c r="C137" s="101" t="s">
        <v>207</v>
      </c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2"/>
    </row>
    <row r="138" spans="1:17" x14ac:dyDescent="0.3">
      <c r="A138" s="122"/>
      <c r="B138" s="18" t="s">
        <v>15</v>
      </c>
      <c r="C138" s="102"/>
      <c r="D138" s="101" t="s">
        <v>30</v>
      </c>
      <c r="E138" s="199">
        <v>102</v>
      </c>
      <c r="F138" s="26">
        <v>98</v>
      </c>
      <c r="G138" s="26">
        <v>95</v>
      </c>
      <c r="H138" s="26">
        <v>93</v>
      </c>
      <c r="I138" s="26">
        <v>91</v>
      </c>
      <c r="J138" s="26">
        <v>89</v>
      </c>
      <c r="K138" s="26">
        <v>87</v>
      </c>
      <c r="L138" s="26">
        <v>85</v>
      </c>
      <c r="M138" s="26">
        <v>83</v>
      </c>
      <c r="N138" s="26">
        <v>81</v>
      </c>
      <c r="O138" s="26">
        <v>79</v>
      </c>
      <c r="P138" s="26">
        <v>77</v>
      </c>
      <c r="Q138" s="26">
        <v>75</v>
      </c>
    </row>
    <row r="139" spans="1:17" x14ac:dyDescent="0.3">
      <c r="A139" s="122"/>
      <c r="B139" s="18" t="s">
        <v>16</v>
      </c>
      <c r="C139" s="102"/>
      <c r="D139" s="117"/>
      <c r="E139" s="200"/>
      <c r="F139" s="26">
        <v>95</v>
      </c>
      <c r="G139" s="26">
        <v>93</v>
      </c>
      <c r="H139" s="26">
        <v>91</v>
      </c>
      <c r="I139" s="26">
        <v>89</v>
      </c>
      <c r="J139" s="26">
        <v>87</v>
      </c>
      <c r="K139" s="26">
        <v>85</v>
      </c>
      <c r="L139" s="26">
        <v>83</v>
      </c>
      <c r="M139" s="26">
        <v>81</v>
      </c>
      <c r="N139" s="26">
        <v>79</v>
      </c>
      <c r="O139" s="26">
        <v>77</v>
      </c>
      <c r="P139" s="26">
        <v>75</v>
      </c>
      <c r="Q139" s="26">
        <v>73</v>
      </c>
    </row>
    <row r="140" spans="1:17" x14ac:dyDescent="0.3">
      <c r="A140" s="122"/>
      <c r="B140" s="18" t="s">
        <v>17</v>
      </c>
      <c r="C140" s="103"/>
      <c r="D140" s="117"/>
      <c r="E140" s="201"/>
      <c r="F140" s="26">
        <v>90</v>
      </c>
      <c r="G140" s="26">
        <v>89</v>
      </c>
      <c r="H140" s="26">
        <v>88</v>
      </c>
      <c r="I140" s="26">
        <v>87</v>
      </c>
      <c r="J140" s="26">
        <v>85</v>
      </c>
      <c r="K140" s="26">
        <v>83</v>
      </c>
      <c r="L140" s="26">
        <v>81</v>
      </c>
      <c r="M140" s="26">
        <v>79</v>
      </c>
      <c r="N140" s="26">
        <v>77</v>
      </c>
      <c r="O140" s="26">
        <v>75</v>
      </c>
      <c r="P140" s="26">
        <v>73</v>
      </c>
      <c r="Q140" s="26">
        <v>71</v>
      </c>
    </row>
    <row r="141" spans="1:17" ht="36.75" customHeight="1" x14ac:dyDescent="0.3">
      <c r="A141" s="122" t="s">
        <v>51</v>
      </c>
      <c r="B141" s="23" t="s">
        <v>115</v>
      </c>
      <c r="C141" s="101" t="s">
        <v>207</v>
      </c>
      <c r="D141" s="21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7"/>
    </row>
    <row r="142" spans="1:17" x14ac:dyDescent="0.3">
      <c r="A142" s="122"/>
      <c r="B142" s="18" t="s">
        <v>15</v>
      </c>
      <c r="C142" s="102"/>
      <c r="D142" s="117" t="s">
        <v>30</v>
      </c>
      <c r="E142" s="203">
        <v>3</v>
      </c>
      <c r="F142" s="26">
        <v>6</v>
      </c>
      <c r="G142" s="26">
        <v>6</v>
      </c>
      <c r="H142" s="26">
        <v>6</v>
      </c>
      <c r="I142" s="26">
        <v>6</v>
      </c>
      <c r="J142" s="26">
        <v>6</v>
      </c>
      <c r="K142" s="26">
        <v>6</v>
      </c>
      <c r="L142" s="26">
        <v>6</v>
      </c>
      <c r="M142" s="26">
        <v>6</v>
      </c>
      <c r="N142" s="26">
        <v>6</v>
      </c>
      <c r="O142" s="26">
        <v>6</v>
      </c>
      <c r="P142" s="26">
        <v>6</v>
      </c>
      <c r="Q142" s="26">
        <v>6</v>
      </c>
    </row>
    <row r="143" spans="1:17" x14ac:dyDescent="0.3">
      <c r="A143" s="122"/>
      <c r="B143" s="18" t="s">
        <v>16</v>
      </c>
      <c r="C143" s="102"/>
      <c r="D143" s="117"/>
      <c r="E143" s="203"/>
      <c r="F143" s="26">
        <v>8</v>
      </c>
      <c r="G143" s="26">
        <v>8</v>
      </c>
      <c r="H143" s="26">
        <v>8</v>
      </c>
      <c r="I143" s="26">
        <v>8</v>
      </c>
      <c r="J143" s="26">
        <v>8</v>
      </c>
      <c r="K143" s="26">
        <v>8</v>
      </c>
      <c r="L143" s="26">
        <v>8</v>
      </c>
      <c r="M143" s="26">
        <v>8</v>
      </c>
      <c r="N143" s="26">
        <v>8</v>
      </c>
      <c r="O143" s="26">
        <v>8</v>
      </c>
      <c r="P143" s="26">
        <v>8</v>
      </c>
      <c r="Q143" s="26">
        <v>8</v>
      </c>
    </row>
    <row r="144" spans="1:17" x14ac:dyDescent="0.3">
      <c r="A144" s="122"/>
      <c r="B144" s="18" t="s">
        <v>17</v>
      </c>
      <c r="C144" s="103"/>
      <c r="D144" s="117"/>
      <c r="E144" s="203"/>
      <c r="F144" s="26">
        <v>10</v>
      </c>
      <c r="G144" s="26">
        <v>10</v>
      </c>
      <c r="H144" s="26">
        <v>10</v>
      </c>
      <c r="I144" s="26">
        <v>10</v>
      </c>
      <c r="J144" s="26">
        <v>10</v>
      </c>
      <c r="K144" s="26">
        <v>10</v>
      </c>
      <c r="L144" s="26">
        <v>10</v>
      </c>
      <c r="M144" s="26">
        <v>10</v>
      </c>
      <c r="N144" s="26">
        <v>10</v>
      </c>
      <c r="O144" s="26">
        <v>10</v>
      </c>
      <c r="P144" s="26">
        <v>10</v>
      </c>
      <c r="Q144" s="26">
        <v>10</v>
      </c>
    </row>
    <row r="145" spans="1:17" ht="58.5" customHeight="1" x14ac:dyDescent="0.3">
      <c r="A145" s="122" t="s">
        <v>52</v>
      </c>
      <c r="B145" s="23" t="s">
        <v>146</v>
      </c>
      <c r="C145" s="101" t="s">
        <v>207</v>
      </c>
      <c r="D145" s="21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7"/>
    </row>
    <row r="146" spans="1:17" x14ac:dyDescent="0.3">
      <c r="A146" s="122"/>
      <c r="B146" s="18" t="s">
        <v>15</v>
      </c>
      <c r="C146" s="102"/>
      <c r="D146" s="117" t="s">
        <v>149</v>
      </c>
      <c r="E146" s="202">
        <v>1.97</v>
      </c>
      <c r="F146" s="24">
        <v>4</v>
      </c>
      <c r="G146" s="24">
        <v>4.2</v>
      </c>
      <c r="H146" s="24">
        <v>4.2</v>
      </c>
      <c r="I146" s="24">
        <v>4.3</v>
      </c>
      <c r="J146" s="24">
        <v>4.3</v>
      </c>
      <c r="K146" s="24">
        <v>4.3</v>
      </c>
      <c r="L146" s="24">
        <v>4.3</v>
      </c>
      <c r="M146" s="24" t="s">
        <v>215</v>
      </c>
      <c r="N146" s="24" t="s">
        <v>215</v>
      </c>
      <c r="O146" s="24" t="s">
        <v>215</v>
      </c>
      <c r="P146" s="24" t="s">
        <v>216</v>
      </c>
      <c r="Q146" s="24">
        <v>4.5</v>
      </c>
    </row>
    <row r="147" spans="1:17" x14ac:dyDescent="0.3">
      <c r="A147" s="122"/>
      <c r="B147" s="18" t="s">
        <v>16</v>
      </c>
      <c r="C147" s="102"/>
      <c r="D147" s="117"/>
      <c r="E147" s="202"/>
      <c r="F147" s="24">
        <v>5.6</v>
      </c>
      <c r="G147" s="24">
        <v>5.6</v>
      </c>
      <c r="H147" s="24">
        <v>5.7</v>
      </c>
      <c r="I147" s="24">
        <v>5.7</v>
      </c>
      <c r="J147" s="24">
        <v>5.8</v>
      </c>
      <c r="K147" s="24">
        <v>5.8</v>
      </c>
      <c r="L147" s="24">
        <v>5.8</v>
      </c>
      <c r="M147" s="24">
        <v>5.9</v>
      </c>
      <c r="N147" s="24">
        <v>5.9</v>
      </c>
      <c r="O147" s="24">
        <v>5.9</v>
      </c>
      <c r="P147" s="24">
        <v>6</v>
      </c>
      <c r="Q147" s="24">
        <v>6</v>
      </c>
    </row>
    <row r="148" spans="1:17" x14ac:dyDescent="0.3">
      <c r="A148" s="122"/>
      <c r="B148" s="18" t="s">
        <v>17</v>
      </c>
      <c r="C148" s="103"/>
      <c r="D148" s="117"/>
      <c r="E148" s="202"/>
      <c r="F148" s="24">
        <v>7</v>
      </c>
      <c r="G148" s="24">
        <v>7</v>
      </c>
      <c r="H148" s="24">
        <v>7.1</v>
      </c>
      <c r="I148" s="24">
        <v>7.1</v>
      </c>
      <c r="J148" s="24">
        <v>7.2</v>
      </c>
      <c r="K148" s="24">
        <v>7.2</v>
      </c>
      <c r="L148" s="24">
        <v>7.3</v>
      </c>
      <c r="M148" s="24">
        <v>7.3</v>
      </c>
      <c r="N148" s="24">
        <v>7.4</v>
      </c>
      <c r="O148" s="24">
        <v>7.5</v>
      </c>
      <c r="P148" s="24">
        <v>7.5</v>
      </c>
      <c r="Q148" s="24">
        <v>7.6</v>
      </c>
    </row>
    <row r="149" spans="1:17" ht="56.25" customHeight="1" x14ac:dyDescent="0.3">
      <c r="A149" s="122" t="s">
        <v>160</v>
      </c>
      <c r="B149" s="18" t="s">
        <v>167</v>
      </c>
      <c r="C149" s="101" t="s">
        <v>203</v>
      </c>
      <c r="D149" s="43"/>
      <c r="E149" s="43">
        <v>4.18</v>
      </c>
      <c r="F149" s="43">
        <v>4.2</v>
      </c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4"/>
    </row>
    <row r="150" spans="1:17" ht="18.75" customHeight="1" x14ac:dyDescent="0.3">
      <c r="A150" s="122"/>
      <c r="B150" s="18" t="s">
        <v>15</v>
      </c>
      <c r="C150" s="102"/>
      <c r="D150" s="101" t="s">
        <v>53</v>
      </c>
      <c r="E150" s="154"/>
      <c r="F150" s="44">
        <v>4.0999999999999996</v>
      </c>
      <c r="G150" s="44">
        <v>4.2</v>
      </c>
      <c r="H150" s="44">
        <v>4.3</v>
      </c>
      <c r="I150" s="44">
        <v>4.4000000000000004</v>
      </c>
      <c r="J150" s="44">
        <v>4.4000000000000004</v>
      </c>
      <c r="K150" s="44">
        <v>4.5</v>
      </c>
      <c r="L150" s="44">
        <v>4.5</v>
      </c>
      <c r="M150" s="44">
        <v>4.5999999999999996</v>
      </c>
      <c r="N150" s="44">
        <v>4.5999999999999996</v>
      </c>
      <c r="O150" s="44">
        <v>4.7</v>
      </c>
      <c r="P150" s="44">
        <v>4.7</v>
      </c>
      <c r="Q150" s="44">
        <v>4.8</v>
      </c>
    </row>
    <row r="151" spans="1:17" x14ac:dyDescent="0.3">
      <c r="A151" s="122"/>
      <c r="B151" s="18" t="s">
        <v>16</v>
      </c>
      <c r="C151" s="102"/>
      <c r="D151" s="117"/>
      <c r="E151" s="155"/>
      <c r="F151" s="44">
        <v>4.2</v>
      </c>
      <c r="G151" s="44">
        <v>4.25</v>
      </c>
      <c r="H151" s="44">
        <v>4.4000000000000004</v>
      </c>
      <c r="I151" s="44">
        <v>4.5</v>
      </c>
      <c r="J151" s="44">
        <v>4.5</v>
      </c>
      <c r="K151" s="44">
        <v>4.5999999999999996</v>
      </c>
      <c r="L151" s="44">
        <v>4.5999999999999996</v>
      </c>
      <c r="M151" s="44">
        <v>4.7</v>
      </c>
      <c r="N151" s="44">
        <v>4.7</v>
      </c>
      <c r="O151" s="44">
        <v>4.8</v>
      </c>
      <c r="P151" s="44">
        <v>4.8</v>
      </c>
      <c r="Q151" s="44">
        <v>4.9000000000000004</v>
      </c>
    </row>
    <row r="152" spans="1:17" x14ac:dyDescent="0.3">
      <c r="A152" s="122"/>
      <c r="B152" s="18" t="s">
        <v>17</v>
      </c>
      <c r="C152" s="103"/>
      <c r="D152" s="117"/>
      <c r="E152" s="156"/>
      <c r="F152" s="44">
        <v>4.2</v>
      </c>
      <c r="G152" s="44">
        <v>4.3</v>
      </c>
      <c r="H152" s="44">
        <v>4.4000000000000004</v>
      </c>
      <c r="I152" s="44">
        <v>4.5</v>
      </c>
      <c r="J152" s="44">
        <v>4.5999999999999996</v>
      </c>
      <c r="K152" s="44">
        <v>4.5999999999999996</v>
      </c>
      <c r="L152" s="44">
        <v>4.5999999999999996</v>
      </c>
      <c r="M152" s="44">
        <v>4.7</v>
      </c>
      <c r="N152" s="44">
        <v>4.7</v>
      </c>
      <c r="O152" s="44">
        <v>4.8</v>
      </c>
      <c r="P152" s="44">
        <v>4.8</v>
      </c>
      <c r="Q152" s="44">
        <v>4.9000000000000004</v>
      </c>
    </row>
    <row r="153" spans="1:17" x14ac:dyDescent="0.3">
      <c r="A153" s="6">
        <v>2</v>
      </c>
      <c r="B153" s="167" t="s">
        <v>54</v>
      </c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  <c r="O153" s="167"/>
      <c r="P153" s="167"/>
      <c r="Q153" s="167"/>
    </row>
    <row r="154" spans="1:17" x14ac:dyDescent="0.3">
      <c r="A154" s="11" t="s">
        <v>55</v>
      </c>
      <c r="B154" s="118" t="s">
        <v>121</v>
      </c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</row>
    <row r="155" spans="1:17" ht="44.25" customHeight="1" x14ac:dyDescent="0.3">
      <c r="A155" s="11"/>
      <c r="B155" s="126" t="s">
        <v>255</v>
      </c>
      <c r="C155" s="126"/>
      <c r="D155" s="126"/>
      <c r="E155" s="126"/>
      <c r="F155" s="126"/>
      <c r="G155" s="126"/>
      <c r="H155" s="126"/>
      <c r="I155" s="126"/>
      <c r="J155" s="126"/>
      <c r="K155" s="126"/>
      <c r="L155" s="126"/>
      <c r="M155" s="126"/>
      <c r="N155" s="126"/>
      <c r="O155" s="126"/>
      <c r="P155" s="126"/>
      <c r="Q155" s="126"/>
    </row>
    <row r="156" spans="1:17" ht="78" customHeight="1" x14ac:dyDescent="0.3">
      <c r="A156" s="122" t="s">
        <v>56</v>
      </c>
      <c r="B156" s="18" t="s">
        <v>205</v>
      </c>
      <c r="C156" s="101" t="s">
        <v>214</v>
      </c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44"/>
    </row>
    <row r="157" spans="1:17" x14ac:dyDescent="0.3">
      <c r="A157" s="122"/>
      <c r="B157" s="18" t="s">
        <v>15</v>
      </c>
      <c r="C157" s="102"/>
      <c r="D157" s="117" t="s">
        <v>149</v>
      </c>
      <c r="E157" s="123">
        <v>31.59</v>
      </c>
      <c r="F157" s="53">
        <v>35.799999999999997</v>
      </c>
      <c r="G157" s="53">
        <v>36.799999999999997</v>
      </c>
      <c r="H157" s="53">
        <v>37.799999999999997</v>
      </c>
      <c r="I157" s="53">
        <v>38.799999999999997</v>
      </c>
      <c r="J157" s="53">
        <v>40</v>
      </c>
      <c r="K157" s="53">
        <v>45</v>
      </c>
      <c r="L157" s="53">
        <v>50</v>
      </c>
      <c r="M157" s="53">
        <v>55</v>
      </c>
      <c r="N157" s="53">
        <v>60</v>
      </c>
      <c r="O157" s="53">
        <v>70</v>
      </c>
      <c r="P157" s="53">
        <v>80</v>
      </c>
      <c r="Q157" s="53">
        <v>100</v>
      </c>
    </row>
    <row r="158" spans="1:17" x14ac:dyDescent="0.3">
      <c r="A158" s="122"/>
      <c r="B158" s="18" t="s">
        <v>16</v>
      </c>
      <c r="C158" s="102"/>
      <c r="D158" s="117"/>
      <c r="E158" s="123"/>
      <c r="F158" s="53">
        <v>36</v>
      </c>
      <c r="G158" s="53">
        <v>37</v>
      </c>
      <c r="H158" s="53">
        <v>39</v>
      </c>
      <c r="I158" s="53">
        <v>40</v>
      </c>
      <c r="J158" s="53">
        <v>45</v>
      </c>
      <c r="K158" s="53">
        <v>50</v>
      </c>
      <c r="L158" s="53">
        <v>55</v>
      </c>
      <c r="M158" s="53">
        <v>60</v>
      </c>
      <c r="N158" s="53">
        <v>65</v>
      </c>
      <c r="O158" s="53">
        <v>75</v>
      </c>
      <c r="P158" s="53">
        <v>85</v>
      </c>
      <c r="Q158" s="53">
        <v>100</v>
      </c>
    </row>
    <row r="159" spans="1:17" ht="18" customHeight="1" x14ac:dyDescent="0.3">
      <c r="A159" s="122"/>
      <c r="B159" s="18" t="s">
        <v>17</v>
      </c>
      <c r="C159" s="103"/>
      <c r="D159" s="117"/>
      <c r="E159" s="123"/>
      <c r="F159" s="53">
        <v>37</v>
      </c>
      <c r="G159" s="53">
        <v>38</v>
      </c>
      <c r="H159" s="53">
        <v>40</v>
      </c>
      <c r="I159" s="53">
        <v>45</v>
      </c>
      <c r="J159" s="53">
        <v>50</v>
      </c>
      <c r="K159" s="53">
        <v>55</v>
      </c>
      <c r="L159" s="53">
        <v>60</v>
      </c>
      <c r="M159" s="53">
        <v>65</v>
      </c>
      <c r="N159" s="53">
        <v>70</v>
      </c>
      <c r="O159" s="53">
        <v>80</v>
      </c>
      <c r="P159" s="53">
        <v>90</v>
      </c>
      <c r="Q159" s="53">
        <v>100</v>
      </c>
    </row>
    <row r="160" spans="1:17" ht="19.5" customHeight="1" x14ac:dyDescent="0.3">
      <c r="A160" s="122" t="s">
        <v>57</v>
      </c>
      <c r="B160" s="18" t="s">
        <v>58</v>
      </c>
      <c r="C160" s="101" t="s">
        <v>214</v>
      </c>
      <c r="D160" s="50"/>
      <c r="E160" s="62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</row>
    <row r="161" spans="1:17" x14ac:dyDescent="0.3">
      <c r="A161" s="122"/>
      <c r="B161" s="18" t="s">
        <v>15</v>
      </c>
      <c r="C161" s="102"/>
      <c r="D161" s="117" t="s">
        <v>149</v>
      </c>
      <c r="E161" s="123">
        <v>20</v>
      </c>
      <c r="F161" s="53">
        <v>20</v>
      </c>
      <c r="G161" s="53">
        <v>30</v>
      </c>
      <c r="H161" s="53">
        <v>40</v>
      </c>
      <c r="I161" s="53">
        <v>50</v>
      </c>
      <c r="J161" s="53">
        <v>60</v>
      </c>
      <c r="K161" s="53">
        <v>70</v>
      </c>
      <c r="L161" s="53">
        <v>80</v>
      </c>
      <c r="M161" s="53">
        <v>90</v>
      </c>
      <c r="N161" s="53">
        <v>95</v>
      </c>
      <c r="O161" s="53">
        <v>97</v>
      </c>
      <c r="P161" s="53">
        <v>99</v>
      </c>
      <c r="Q161" s="53">
        <v>100</v>
      </c>
    </row>
    <row r="162" spans="1:17" x14ac:dyDescent="0.3">
      <c r="A162" s="122"/>
      <c r="B162" s="18" t="s">
        <v>16</v>
      </c>
      <c r="C162" s="102"/>
      <c r="D162" s="117"/>
      <c r="E162" s="123"/>
      <c r="F162" s="53">
        <v>25</v>
      </c>
      <c r="G162" s="53">
        <v>35</v>
      </c>
      <c r="H162" s="53">
        <v>45</v>
      </c>
      <c r="I162" s="53">
        <v>55</v>
      </c>
      <c r="J162" s="53">
        <v>65</v>
      </c>
      <c r="K162" s="53">
        <v>75</v>
      </c>
      <c r="L162" s="53">
        <v>85</v>
      </c>
      <c r="M162" s="53">
        <v>91</v>
      </c>
      <c r="N162" s="53">
        <v>96</v>
      </c>
      <c r="O162" s="53">
        <v>98</v>
      </c>
      <c r="P162" s="53">
        <v>100</v>
      </c>
      <c r="Q162" s="53">
        <v>100</v>
      </c>
    </row>
    <row r="163" spans="1:17" x14ac:dyDescent="0.3">
      <c r="A163" s="122"/>
      <c r="B163" s="18" t="s">
        <v>17</v>
      </c>
      <c r="C163" s="103"/>
      <c r="D163" s="117"/>
      <c r="E163" s="123"/>
      <c r="F163" s="53">
        <v>30</v>
      </c>
      <c r="G163" s="53">
        <v>40</v>
      </c>
      <c r="H163" s="53">
        <v>50</v>
      </c>
      <c r="I163" s="53">
        <v>60</v>
      </c>
      <c r="J163" s="53">
        <v>70</v>
      </c>
      <c r="K163" s="53">
        <v>80</v>
      </c>
      <c r="L163" s="53">
        <v>90</v>
      </c>
      <c r="M163" s="53">
        <v>95</v>
      </c>
      <c r="N163" s="53">
        <v>97</v>
      </c>
      <c r="O163" s="53">
        <v>99</v>
      </c>
      <c r="P163" s="53">
        <v>100</v>
      </c>
      <c r="Q163" s="53">
        <v>100</v>
      </c>
    </row>
    <row r="164" spans="1:17" ht="37.5" customHeight="1" x14ac:dyDescent="0.3">
      <c r="A164" s="122" t="s">
        <v>206</v>
      </c>
      <c r="B164" s="18" t="s">
        <v>59</v>
      </c>
      <c r="C164" s="101" t="s">
        <v>194</v>
      </c>
      <c r="D164" s="50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</row>
    <row r="165" spans="1:17" x14ac:dyDescent="0.3">
      <c r="A165" s="122"/>
      <c r="B165" s="18" t="s">
        <v>15</v>
      </c>
      <c r="C165" s="102"/>
      <c r="D165" s="117" t="s">
        <v>149</v>
      </c>
      <c r="E165" s="123">
        <v>56</v>
      </c>
      <c r="F165" s="100">
        <v>56</v>
      </c>
      <c r="G165" s="100">
        <f>F165*105/100</f>
        <v>58.8</v>
      </c>
      <c r="H165" s="100">
        <f t="shared" ref="H165:Q167" si="5">G165*105/100</f>
        <v>61.74</v>
      </c>
      <c r="I165" s="100">
        <f t="shared" si="5"/>
        <v>64.826999999999998</v>
      </c>
      <c r="J165" s="100">
        <f t="shared" si="5"/>
        <v>68.068349999999995</v>
      </c>
      <c r="K165" s="100">
        <f t="shared" si="5"/>
        <v>71.471767499999999</v>
      </c>
      <c r="L165" s="100">
        <f t="shared" si="5"/>
        <v>75.045355874999998</v>
      </c>
      <c r="M165" s="100">
        <f t="shared" si="5"/>
        <v>78.797623668750006</v>
      </c>
      <c r="N165" s="100">
        <f t="shared" si="5"/>
        <v>82.737504852187499</v>
      </c>
      <c r="O165" s="100">
        <f t="shared" si="5"/>
        <v>86.874380094796877</v>
      </c>
      <c r="P165" s="100">
        <f t="shared" si="5"/>
        <v>91.218099099536715</v>
      </c>
      <c r="Q165" s="100">
        <f t="shared" si="5"/>
        <v>95.77900405451355</v>
      </c>
    </row>
    <row r="166" spans="1:17" ht="18" customHeight="1" x14ac:dyDescent="0.3">
      <c r="A166" s="122"/>
      <c r="B166" s="18" t="s">
        <v>16</v>
      </c>
      <c r="C166" s="102"/>
      <c r="D166" s="117"/>
      <c r="E166" s="123"/>
      <c r="F166" s="100">
        <v>57</v>
      </c>
      <c r="G166" s="100">
        <f>F166*105/100</f>
        <v>59.85</v>
      </c>
      <c r="H166" s="100">
        <f t="shared" si="5"/>
        <v>62.842500000000001</v>
      </c>
      <c r="I166" s="100">
        <f t="shared" si="5"/>
        <v>65.984625000000008</v>
      </c>
      <c r="J166" s="100">
        <f t="shared" si="5"/>
        <v>69.283856250000014</v>
      </c>
      <c r="K166" s="100">
        <f t="shared" si="5"/>
        <v>72.748049062500016</v>
      </c>
      <c r="L166" s="100">
        <f t="shared" si="5"/>
        <v>76.385451515625022</v>
      </c>
      <c r="M166" s="100">
        <f t="shared" si="5"/>
        <v>80.204724091406263</v>
      </c>
      <c r="N166" s="100">
        <f t="shared" si="5"/>
        <v>84.214960295976582</v>
      </c>
      <c r="O166" s="100">
        <f t="shared" si="5"/>
        <v>88.425708310775406</v>
      </c>
      <c r="P166" s="100">
        <f t="shared" si="5"/>
        <v>92.846993726314182</v>
      </c>
      <c r="Q166" s="100">
        <f t="shared" si="5"/>
        <v>97.489343412629893</v>
      </c>
    </row>
    <row r="167" spans="1:17" ht="17.25" customHeight="1" x14ac:dyDescent="0.3">
      <c r="A167" s="122"/>
      <c r="B167" s="18" t="s">
        <v>17</v>
      </c>
      <c r="C167" s="103"/>
      <c r="D167" s="117"/>
      <c r="E167" s="123"/>
      <c r="F167" s="100">
        <v>58</v>
      </c>
      <c r="G167" s="100">
        <f>F167*105/100</f>
        <v>60.9</v>
      </c>
      <c r="H167" s="100">
        <f t="shared" si="5"/>
        <v>63.945</v>
      </c>
      <c r="I167" s="100">
        <f t="shared" si="5"/>
        <v>67.142250000000004</v>
      </c>
      <c r="J167" s="100">
        <f t="shared" si="5"/>
        <v>70.499362500000004</v>
      </c>
      <c r="K167" s="100">
        <f t="shared" si="5"/>
        <v>74.024330625000005</v>
      </c>
      <c r="L167" s="100">
        <f t="shared" si="5"/>
        <v>77.725547156250002</v>
      </c>
      <c r="M167" s="100">
        <f t="shared" si="5"/>
        <v>81.611824514062505</v>
      </c>
      <c r="N167" s="100">
        <f t="shared" si="5"/>
        <v>85.692415739765636</v>
      </c>
      <c r="O167" s="100">
        <f t="shared" si="5"/>
        <v>89.977036526753906</v>
      </c>
      <c r="P167" s="100">
        <f t="shared" si="5"/>
        <v>94.475888353091591</v>
      </c>
      <c r="Q167" s="100">
        <f t="shared" si="5"/>
        <v>99.199682770746165</v>
      </c>
    </row>
    <row r="168" spans="1:17" x14ac:dyDescent="0.3">
      <c r="A168" s="11" t="s">
        <v>60</v>
      </c>
      <c r="B168" s="118" t="s">
        <v>122</v>
      </c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</row>
    <row r="169" spans="1:17" ht="75" customHeight="1" x14ac:dyDescent="0.3">
      <c r="A169" s="11"/>
      <c r="B169" s="126" t="s">
        <v>256</v>
      </c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</row>
    <row r="170" spans="1:17" s="20" customFormat="1" ht="37.5" customHeight="1" x14ac:dyDescent="0.3">
      <c r="A170" s="122" t="s">
        <v>61</v>
      </c>
      <c r="B170" s="18" t="s">
        <v>257</v>
      </c>
      <c r="C170" s="101" t="s">
        <v>214</v>
      </c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44"/>
    </row>
    <row r="171" spans="1:17" s="20" customFormat="1" x14ac:dyDescent="0.3">
      <c r="A171" s="122"/>
      <c r="B171" s="18" t="s">
        <v>15</v>
      </c>
      <c r="C171" s="102"/>
      <c r="D171" s="117" t="s">
        <v>62</v>
      </c>
      <c r="E171" s="125">
        <v>0</v>
      </c>
      <c r="F171" s="54">
        <v>0</v>
      </c>
      <c r="G171" s="54">
        <v>0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4">
        <v>0</v>
      </c>
      <c r="O171" s="54">
        <v>0</v>
      </c>
      <c r="P171" s="54">
        <v>0</v>
      </c>
      <c r="Q171" s="54">
        <v>0</v>
      </c>
    </row>
    <row r="172" spans="1:17" s="20" customFormat="1" x14ac:dyDescent="0.3">
      <c r="A172" s="122"/>
      <c r="B172" s="18" t="s">
        <v>16</v>
      </c>
      <c r="C172" s="102"/>
      <c r="D172" s="117"/>
      <c r="E172" s="125"/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4">
        <v>0</v>
      </c>
      <c r="O172" s="54">
        <v>0</v>
      </c>
      <c r="P172" s="54">
        <v>0</v>
      </c>
      <c r="Q172" s="54">
        <v>0</v>
      </c>
    </row>
    <row r="173" spans="1:17" s="20" customFormat="1" x14ac:dyDescent="0.3">
      <c r="A173" s="122"/>
      <c r="B173" s="18" t="s">
        <v>17</v>
      </c>
      <c r="C173" s="103"/>
      <c r="D173" s="117"/>
      <c r="E173" s="125"/>
      <c r="F173" s="54">
        <v>0</v>
      </c>
      <c r="G173" s="54">
        <v>0</v>
      </c>
      <c r="H173" s="54">
        <v>0</v>
      </c>
      <c r="I173" s="54">
        <v>0</v>
      </c>
      <c r="J173" s="54">
        <v>0</v>
      </c>
      <c r="K173" s="54">
        <v>0</v>
      </c>
      <c r="L173" s="54">
        <v>0</v>
      </c>
      <c r="M173" s="54">
        <v>0</v>
      </c>
      <c r="N173" s="54">
        <v>0</v>
      </c>
      <c r="O173" s="54">
        <v>0</v>
      </c>
      <c r="P173" s="54">
        <v>0</v>
      </c>
      <c r="Q173" s="54">
        <v>0</v>
      </c>
    </row>
    <row r="174" spans="1:17" s="20" customFormat="1" ht="30" customHeight="1" x14ac:dyDescent="0.3">
      <c r="A174" s="122" t="s">
        <v>63</v>
      </c>
      <c r="B174" s="18" t="s">
        <v>208</v>
      </c>
      <c r="C174" s="101" t="s">
        <v>214</v>
      </c>
      <c r="D174" s="50"/>
      <c r="E174" s="39"/>
      <c r="F174" s="52"/>
      <c r="G174" s="40"/>
      <c r="H174" s="40"/>
      <c r="I174" s="40"/>
      <c r="J174" s="40"/>
      <c r="K174" s="52"/>
      <c r="L174" s="52"/>
      <c r="M174" s="40"/>
      <c r="N174" s="40"/>
      <c r="O174" s="40"/>
      <c r="P174" s="52"/>
      <c r="Q174" s="44"/>
    </row>
    <row r="175" spans="1:17" x14ac:dyDescent="0.3">
      <c r="A175" s="122"/>
      <c r="B175" s="18" t="s">
        <v>15</v>
      </c>
      <c r="C175" s="102"/>
      <c r="D175" s="117" t="s">
        <v>62</v>
      </c>
      <c r="E175" s="117">
        <v>84.5</v>
      </c>
      <c r="F175" s="42">
        <v>84.5</v>
      </c>
      <c r="G175" s="42">
        <v>85</v>
      </c>
      <c r="H175" s="42">
        <v>85.5</v>
      </c>
      <c r="I175" s="42">
        <v>86</v>
      </c>
      <c r="J175" s="42">
        <v>86.5</v>
      </c>
      <c r="K175" s="42">
        <v>86.5</v>
      </c>
      <c r="L175" s="42">
        <v>86.8</v>
      </c>
      <c r="M175" s="42">
        <v>87.3</v>
      </c>
      <c r="N175" s="42">
        <v>87.6</v>
      </c>
      <c r="O175" s="42">
        <v>87.8</v>
      </c>
      <c r="P175" s="42">
        <v>88.1</v>
      </c>
      <c r="Q175" s="42">
        <v>88.3</v>
      </c>
    </row>
    <row r="176" spans="1:17" x14ac:dyDescent="0.3">
      <c r="A176" s="122"/>
      <c r="B176" s="18" t="s">
        <v>16</v>
      </c>
      <c r="C176" s="102"/>
      <c r="D176" s="117"/>
      <c r="E176" s="117"/>
      <c r="F176" s="42">
        <v>84.5</v>
      </c>
      <c r="G176" s="42">
        <v>85.1</v>
      </c>
      <c r="H176" s="42">
        <v>85.6</v>
      </c>
      <c r="I176" s="42">
        <v>86.1</v>
      </c>
      <c r="J176" s="42">
        <v>86.6</v>
      </c>
      <c r="K176" s="42">
        <v>86.6</v>
      </c>
      <c r="L176" s="42">
        <v>87</v>
      </c>
      <c r="M176" s="42">
        <v>87.5</v>
      </c>
      <c r="N176" s="42">
        <v>87.7</v>
      </c>
      <c r="O176" s="42">
        <v>87.9</v>
      </c>
      <c r="P176" s="42">
        <v>88.2</v>
      </c>
      <c r="Q176" s="42">
        <v>88.4</v>
      </c>
    </row>
    <row r="177" spans="1:17" x14ac:dyDescent="0.3">
      <c r="A177" s="122"/>
      <c r="B177" s="18" t="s">
        <v>17</v>
      </c>
      <c r="C177" s="103"/>
      <c r="D177" s="117"/>
      <c r="E177" s="117"/>
      <c r="F177" s="42">
        <v>84.5</v>
      </c>
      <c r="G177" s="42">
        <v>85.2</v>
      </c>
      <c r="H177" s="42">
        <v>85.7</v>
      </c>
      <c r="I177" s="42">
        <v>86.2</v>
      </c>
      <c r="J177" s="42">
        <v>86.7</v>
      </c>
      <c r="K177" s="42">
        <v>86.7</v>
      </c>
      <c r="L177" s="42">
        <v>87.1</v>
      </c>
      <c r="M177" s="42">
        <v>87.6</v>
      </c>
      <c r="N177" s="42">
        <v>87.8</v>
      </c>
      <c r="O177" s="42">
        <v>88</v>
      </c>
      <c r="P177" s="42">
        <v>88.3</v>
      </c>
      <c r="Q177" s="42">
        <v>88.5</v>
      </c>
    </row>
    <row r="178" spans="1:17" ht="57.75" customHeight="1" x14ac:dyDescent="0.3">
      <c r="A178" s="122" t="s">
        <v>64</v>
      </c>
      <c r="B178" s="18" t="s">
        <v>166</v>
      </c>
      <c r="C178" s="101" t="s">
        <v>214</v>
      </c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</row>
    <row r="179" spans="1:17" x14ac:dyDescent="0.3">
      <c r="A179" s="122"/>
      <c r="B179" s="18" t="s">
        <v>15</v>
      </c>
      <c r="C179" s="102"/>
      <c r="D179" s="117" t="s">
        <v>62</v>
      </c>
      <c r="E179" s="199">
        <v>4</v>
      </c>
      <c r="F179" s="54">
        <v>4</v>
      </c>
      <c r="G179" s="54">
        <v>4</v>
      </c>
      <c r="H179" s="54">
        <v>4</v>
      </c>
      <c r="I179" s="54">
        <v>4</v>
      </c>
      <c r="J179" s="54">
        <v>4</v>
      </c>
      <c r="K179" s="54">
        <v>4</v>
      </c>
      <c r="L179" s="54">
        <v>3</v>
      </c>
      <c r="M179" s="54">
        <v>3</v>
      </c>
      <c r="N179" s="54">
        <v>3</v>
      </c>
      <c r="O179" s="54">
        <v>3</v>
      </c>
      <c r="P179" s="54">
        <v>3</v>
      </c>
      <c r="Q179" s="54">
        <v>3</v>
      </c>
    </row>
    <row r="180" spans="1:17" x14ac:dyDescent="0.3">
      <c r="A180" s="122"/>
      <c r="B180" s="18" t="s">
        <v>16</v>
      </c>
      <c r="C180" s="102"/>
      <c r="D180" s="117"/>
      <c r="E180" s="200"/>
      <c r="F180" s="54">
        <v>4</v>
      </c>
      <c r="G180" s="54">
        <v>4</v>
      </c>
      <c r="H180" s="54">
        <v>4</v>
      </c>
      <c r="I180" s="54">
        <v>4</v>
      </c>
      <c r="J180" s="54">
        <v>4</v>
      </c>
      <c r="K180" s="54">
        <v>4</v>
      </c>
      <c r="L180" s="54">
        <v>3</v>
      </c>
      <c r="M180" s="54">
        <v>3</v>
      </c>
      <c r="N180" s="54">
        <v>3</v>
      </c>
      <c r="O180" s="54">
        <v>3</v>
      </c>
      <c r="P180" s="54">
        <v>3</v>
      </c>
      <c r="Q180" s="54">
        <v>3</v>
      </c>
    </row>
    <row r="181" spans="1:17" ht="18" customHeight="1" x14ac:dyDescent="0.3">
      <c r="A181" s="122"/>
      <c r="B181" s="18" t="s">
        <v>17</v>
      </c>
      <c r="C181" s="103"/>
      <c r="D181" s="117"/>
      <c r="E181" s="201"/>
      <c r="F181" s="54">
        <v>4</v>
      </c>
      <c r="G181" s="54">
        <v>4</v>
      </c>
      <c r="H181" s="54">
        <v>4</v>
      </c>
      <c r="I181" s="54">
        <v>4</v>
      </c>
      <c r="J181" s="54">
        <v>4</v>
      </c>
      <c r="K181" s="54">
        <v>4</v>
      </c>
      <c r="L181" s="54">
        <v>3</v>
      </c>
      <c r="M181" s="54">
        <v>3</v>
      </c>
      <c r="N181" s="54">
        <v>3</v>
      </c>
      <c r="O181" s="54">
        <v>3</v>
      </c>
      <c r="P181" s="54">
        <v>3</v>
      </c>
      <c r="Q181" s="54">
        <v>3</v>
      </c>
    </row>
    <row r="182" spans="1:17" ht="37.5" customHeight="1" x14ac:dyDescent="0.3">
      <c r="A182" s="122" t="s">
        <v>65</v>
      </c>
      <c r="B182" s="18" t="s">
        <v>66</v>
      </c>
      <c r="C182" s="101" t="s">
        <v>214</v>
      </c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</row>
    <row r="183" spans="1:17" x14ac:dyDescent="0.3">
      <c r="A183" s="122"/>
      <c r="B183" s="18" t="s">
        <v>15</v>
      </c>
      <c r="C183" s="102"/>
      <c r="D183" s="117" t="s">
        <v>149</v>
      </c>
      <c r="E183" s="123">
        <v>86</v>
      </c>
      <c r="F183" s="24">
        <v>86</v>
      </c>
      <c r="G183" s="24">
        <v>86</v>
      </c>
      <c r="H183" s="24">
        <v>86</v>
      </c>
      <c r="I183" s="24">
        <v>86</v>
      </c>
      <c r="J183" s="24">
        <v>86</v>
      </c>
      <c r="K183" s="24">
        <v>86</v>
      </c>
      <c r="L183" s="24">
        <v>87</v>
      </c>
      <c r="M183" s="24">
        <v>87</v>
      </c>
      <c r="N183" s="24">
        <v>87</v>
      </c>
      <c r="O183" s="24">
        <v>88</v>
      </c>
      <c r="P183" s="24">
        <v>88</v>
      </c>
      <c r="Q183" s="24">
        <v>88</v>
      </c>
    </row>
    <row r="184" spans="1:17" x14ac:dyDescent="0.3">
      <c r="A184" s="122"/>
      <c r="B184" s="18" t="s">
        <v>16</v>
      </c>
      <c r="C184" s="102"/>
      <c r="D184" s="117"/>
      <c r="E184" s="123"/>
      <c r="F184" s="24">
        <v>90</v>
      </c>
      <c r="G184" s="24">
        <v>90</v>
      </c>
      <c r="H184" s="24">
        <v>90</v>
      </c>
      <c r="I184" s="24">
        <v>90</v>
      </c>
      <c r="J184" s="24">
        <v>90</v>
      </c>
      <c r="K184" s="24">
        <v>90</v>
      </c>
      <c r="L184" s="24">
        <v>90</v>
      </c>
      <c r="M184" s="24">
        <v>90</v>
      </c>
      <c r="N184" s="24">
        <v>91</v>
      </c>
      <c r="O184" s="24">
        <v>91</v>
      </c>
      <c r="P184" s="24">
        <v>91</v>
      </c>
      <c r="Q184" s="24">
        <v>91</v>
      </c>
    </row>
    <row r="185" spans="1:17" ht="19.5" customHeight="1" x14ac:dyDescent="0.3">
      <c r="A185" s="122"/>
      <c r="B185" s="18" t="s">
        <v>17</v>
      </c>
      <c r="C185" s="103"/>
      <c r="D185" s="117"/>
      <c r="E185" s="123"/>
      <c r="F185" s="24">
        <v>92</v>
      </c>
      <c r="G185" s="24">
        <v>92</v>
      </c>
      <c r="H185" s="24">
        <v>92</v>
      </c>
      <c r="I185" s="24">
        <v>92</v>
      </c>
      <c r="J185" s="24">
        <v>92</v>
      </c>
      <c r="K185" s="24">
        <v>92</v>
      </c>
      <c r="L185" s="24">
        <v>93</v>
      </c>
      <c r="M185" s="24">
        <v>93</v>
      </c>
      <c r="N185" s="24">
        <v>93</v>
      </c>
      <c r="O185" s="24">
        <v>93</v>
      </c>
      <c r="P185" s="24">
        <v>93</v>
      </c>
      <c r="Q185" s="24">
        <v>93</v>
      </c>
    </row>
    <row r="186" spans="1:17" ht="56.25" x14ac:dyDescent="0.3">
      <c r="A186" s="122" t="s">
        <v>276</v>
      </c>
      <c r="B186" s="18" t="s">
        <v>181</v>
      </c>
      <c r="C186" s="101" t="s">
        <v>214</v>
      </c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</row>
    <row r="187" spans="1:17" x14ac:dyDescent="0.3">
      <c r="A187" s="122"/>
      <c r="B187" s="18" t="s">
        <v>15</v>
      </c>
      <c r="C187" s="102"/>
      <c r="D187" s="117" t="s">
        <v>149</v>
      </c>
      <c r="E187" s="123">
        <v>91</v>
      </c>
      <c r="F187" s="24">
        <v>91</v>
      </c>
      <c r="G187" s="69">
        <v>91.8</v>
      </c>
      <c r="H187" s="69">
        <v>91.8</v>
      </c>
      <c r="I187" s="69">
        <v>91.8</v>
      </c>
      <c r="J187" s="69">
        <v>91.8</v>
      </c>
      <c r="K187" s="69">
        <v>91.9</v>
      </c>
      <c r="L187" s="69">
        <v>91.9</v>
      </c>
      <c r="M187" s="69">
        <v>91.9</v>
      </c>
      <c r="N187" s="69">
        <v>92</v>
      </c>
      <c r="O187" s="69">
        <v>92</v>
      </c>
      <c r="P187" s="69">
        <v>92</v>
      </c>
      <c r="Q187" s="69">
        <v>92</v>
      </c>
    </row>
    <row r="188" spans="1:17" x14ac:dyDescent="0.3">
      <c r="A188" s="122"/>
      <c r="B188" s="18" t="s">
        <v>16</v>
      </c>
      <c r="C188" s="102"/>
      <c r="D188" s="117"/>
      <c r="E188" s="123"/>
      <c r="F188" s="24">
        <v>93</v>
      </c>
      <c r="G188" s="69">
        <v>93</v>
      </c>
      <c r="H188" s="69">
        <v>94</v>
      </c>
      <c r="I188" s="69">
        <v>94</v>
      </c>
      <c r="J188" s="69">
        <v>94.1</v>
      </c>
      <c r="K188" s="69">
        <v>94.1</v>
      </c>
      <c r="L188" s="69">
        <v>94.2</v>
      </c>
      <c r="M188" s="69">
        <v>94.2</v>
      </c>
      <c r="N188" s="69">
        <v>94.3</v>
      </c>
      <c r="O188" s="69">
        <v>94.3</v>
      </c>
      <c r="P188" s="69">
        <v>94.4</v>
      </c>
      <c r="Q188" s="69">
        <v>94.4</v>
      </c>
    </row>
    <row r="189" spans="1:17" ht="19.5" customHeight="1" x14ac:dyDescent="0.3">
      <c r="A189" s="122"/>
      <c r="B189" s="18" t="s">
        <v>17</v>
      </c>
      <c r="C189" s="103"/>
      <c r="D189" s="117"/>
      <c r="E189" s="123"/>
      <c r="F189" s="24">
        <v>94</v>
      </c>
      <c r="G189" s="69">
        <v>96</v>
      </c>
      <c r="H189" s="69">
        <v>97</v>
      </c>
      <c r="I189" s="69">
        <v>97</v>
      </c>
      <c r="J189" s="69">
        <v>97.1</v>
      </c>
      <c r="K189" s="69">
        <v>97.1</v>
      </c>
      <c r="L189" s="69">
        <v>97.2</v>
      </c>
      <c r="M189" s="69">
        <v>97.2</v>
      </c>
      <c r="N189" s="69">
        <v>97.3</v>
      </c>
      <c r="O189" s="69">
        <v>97.3</v>
      </c>
      <c r="P189" s="69">
        <v>97.4</v>
      </c>
      <c r="Q189" s="69">
        <v>97.4</v>
      </c>
    </row>
    <row r="190" spans="1:17" ht="56.25" x14ac:dyDescent="0.3">
      <c r="A190" s="122" t="s">
        <v>277</v>
      </c>
      <c r="B190" s="18" t="s">
        <v>182</v>
      </c>
      <c r="C190" s="101" t="s">
        <v>214</v>
      </c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</row>
    <row r="191" spans="1:17" x14ac:dyDescent="0.3">
      <c r="A191" s="122"/>
      <c r="B191" s="18" t="s">
        <v>15</v>
      </c>
      <c r="C191" s="102"/>
      <c r="D191" s="117" t="s">
        <v>149</v>
      </c>
      <c r="E191" s="123">
        <v>91</v>
      </c>
      <c r="F191" s="24">
        <v>91</v>
      </c>
      <c r="G191" s="69">
        <v>91.8</v>
      </c>
      <c r="H191" s="69">
        <v>91.8</v>
      </c>
      <c r="I191" s="69">
        <v>91.8</v>
      </c>
      <c r="J191" s="69">
        <v>91.8</v>
      </c>
      <c r="K191" s="69">
        <v>91.9</v>
      </c>
      <c r="L191" s="69">
        <v>91.9</v>
      </c>
      <c r="M191" s="69">
        <v>91.9</v>
      </c>
      <c r="N191" s="69">
        <v>92</v>
      </c>
      <c r="O191" s="69">
        <v>92</v>
      </c>
      <c r="P191" s="69">
        <v>92</v>
      </c>
      <c r="Q191" s="69">
        <v>92</v>
      </c>
    </row>
    <row r="192" spans="1:17" x14ac:dyDescent="0.3">
      <c r="A192" s="122"/>
      <c r="B192" s="18" t="s">
        <v>16</v>
      </c>
      <c r="C192" s="102"/>
      <c r="D192" s="117"/>
      <c r="E192" s="123"/>
      <c r="F192" s="24">
        <v>93</v>
      </c>
      <c r="G192" s="69">
        <v>93</v>
      </c>
      <c r="H192" s="69">
        <v>94</v>
      </c>
      <c r="I192" s="69">
        <v>94</v>
      </c>
      <c r="J192" s="69">
        <v>94.1</v>
      </c>
      <c r="K192" s="69">
        <v>94.1</v>
      </c>
      <c r="L192" s="69">
        <v>94.2</v>
      </c>
      <c r="M192" s="69">
        <v>94.2</v>
      </c>
      <c r="N192" s="69">
        <v>94.3</v>
      </c>
      <c r="O192" s="69">
        <v>94.3</v>
      </c>
      <c r="P192" s="69">
        <v>94.4</v>
      </c>
      <c r="Q192" s="69">
        <v>94.4</v>
      </c>
    </row>
    <row r="193" spans="1:17" ht="18.75" customHeight="1" x14ac:dyDescent="0.3">
      <c r="A193" s="122"/>
      <c r="B193" s="18" t="s">
        <v>17</v>
      </c>
      <c r="C193" s="103"/>
      <c r="D193" s="117"/>
      <c r="E193" s="123"/>
      <c r="F193" s="24">
        <v>94</v>
      </c>
      <c r="G193" s="69">
        <v>96</v>
      </c>
      <c r="H193" s="69">
        <v>97</v>
      </c>
      <c r="I193" s="69">
        <v>97</v>
      </c>
      <c r="J193" s="69">
        <v>97.1</v>
      </c>
      <c r="K193" s="69">
        <v>97.1</v>
      </c>
      <c r="L193" s="69">
        <v>97.2</v>
      </c>
      <c r="M193" s="69">
        <v>97.2</v>
      </c>
      <c r="N193" s="69">
        <v>97.3</v>
      </c>
      <c r="O193" s="69">
        <v>97.3</v>
      </c>
      <c r="P193" s="69">
        <v>97.4</v>
      </c>
      <c r="Q193" s="69">
        <v>97.4</v>
      </c>
    </row>
    <row r="194" spans="1:17" ht="37.5" customHeight="1" x14ac:dyDescent="0.3">
      <c r="A194" s="122" t="s">
        <v>278</v>
      </c>
      <c r="B194" s="18" t="s">
        <v>183</v>
      </c>
      <c r="C194" s="101" t="s">
        <v>214</v>
      </c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</row>
    <row r="195" spans="1:17" x14ac:dyDescent="0.3">
      <c r="A195" s="122"/>
      <c r="B195" s="18" t="s">
        <v>15</v>
      </c>
      <c r="C195" s="102"/>
      <c r="D195" s="117" t="s">
        <v>149</v>
      </c>
      <c r="E195" s="123">
        <v>6</v>
      </c>
      <c r="F195" s="24">
        <v>6</v>
      </c>
      <c r="G195" s="24">
        <v>6</v>
      </c>
      <c r="H195" s="24">
        <v>6</v>
      </c>
      <c r="I195" s="24">
        <v>6</v>
      </c>
      <c r="J195" s="24">
        <v>6</v>
      </c>
      <c r="K195" s="24">
        <v>6</v>
      </c>
      <c r="L195" s="24">
        <v>6</v>
      </c>
      <c r="M195" s="24">
        <v>6</v>
      </c>
      <c r="N195" s="24">
        <v>6</v>
      </c>
      <c r="O195" s="24">
        <v>6</v>
      </c>
      <c r="P195" s="24">
        <v>6</v>
      </c>
      <c r="Q195" s="24">
        <v>6</v>
      </c>
    </row>
    <row r="196" spans="1:17" x14ac:dyDescent="0.3">
      <c r="A196" s="122"/>
      <c r="B196" s="18" t="s">
        <v>16</v>
      </c>
      <c r="C196" s="102"/>
      <c r="D196" s="117"/>
      <c r="E196" s="123"/>
      <c r="F196" s="24">
        <v>6</v>
      </c>
      <c r="G196" s="24">
        <v>6</v>
      </c>
      <c r="H196" s="24">
        <v>6</v>
      </c>
      <c r="I196" s="24">
        <v>6</v>
      </c>
      <c r="J196" s="24">
        <v>6</v>
      </c>
      <c r="K196" s="24">
        <v>6</v>
      </c>
      <c r="L196" s="24">
        <v>6</v>
      </c>
      <c r="M196" s="24">
        <v>6</v>
      </c>
      <c r="N196" s="24">
        <v>6</v>
      </c>
      <c r="O196" s="24">
        <v>6</v>
      </c>
      <c r="P196" s="24">
        <v>6</v>
      </c>
      <c r="Q196" s="24">
        <v>6</v>
      </c>
    </row>
    <row r="197" spans="1:17" ht="21.75" customHeight="1" x14ac:dyDescent="0.3">
      <c r="A197" s="122"/>
      <c r="B197" s="18" t="s">
        <v>17</v>
      </c>
      <c r="C197" s="103"/>
      <c r="D197" s="117"/>
      <c r="E197" s="123"/>
      <c r="F197" s="24">
        <v>6</v>
      </c>
      <c r="G197" s="24">
        <v>6</v>
      </c>
      <c r="H197" s="24">
        <v>6</v>
      </c>
      <c r="I197" s="24">
        <v>6</v>
      </c>
      <c r="J197" s="24">
        <v>6</v>
      </c>
      <c r="K197" s="24">
        <v>6</v>
      </c>
      <c r="L197" s="24">
        <v>6</v>
      </c>
      <c r="M197" s="24">
        <v>6</v>
      </c>
      <c r="N197" s="24">
        <v>6</v>
      </c>
      <c r="O197" s="24">
        <v>6</v>
      </c>
      <c r="P197" s="24">
        <v>6</v>
      </c>
      <c r="Q197" s="24">
        <v>6</v>
      </c>
    </row>
    <row r="198" spans="1:17" x14ac:dyDescent="0.3">
      <c r="A198" s="11" t="s">
        <v>67</v>
      </c>
      <c r="B198" s="118" t="s">
        <v>123</v>
      </c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</row>
    <row r="199" spans="1:17" ht="60" customHeight="1" x14ac:dyDescent="0.3">
      <c r="A199" s="11"/>
      <c r="B199" s="126" t="s">
        <v>258</v>
      </c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</row>
    <row r="200" spans="1:17" ht="56.25" x14ac:dyDescent="0.3">
      <c r="A200" s="116" t="s">
        <v>68</v>
      </c>
      <c r="B200" s="2" t="s">
        <v>69</v>
      </c>
      <c r="C200" s="131" t="s">
        <v>214</v>
      </c>
      <c r="D200" s="3"/>
      <c r="E200" s="8"/>
      <c r="F200" s="11"/>
      <c r="G200" s="12"/>
      <c r="H200" s="12"/>
      <c r="I200" s="12"/>
      <c r="J200" s="12"/>
      <c r="K200" s="11"/>
      <c r="L200" s="11"/>
      <c r="M200" s="12"/>
      <c r="N200" s="12"/>
      <c r="O200" s="12"/>
      <c r="P200" s="11"/>
      <c r="Q200" s="13"/>
    </row>
    <row r="201" spans="1:17" x14ac:dyDescent="0.3">
      <c r="A201" s="116"/>
      <c r="B201" s="2" t="s">
        <v>15</v>
      </c>
      <c r="C201" s="132"/>
      <c r="D201" s="118" t="s">
        <v>149</v>
      </c>
      <c r="E201" s="124">
        <v>54.3</v>
      </c>
      <c r="F201" s="17">
        <v>55.2</v>
      </c>
      <c r="G201" s="17">
        <v>55.300000000000004</v>
      </c>
      <c r="H201" s="17">
        <v>55.400000000000006</v>
      </c>
      <c r="I201" s="17">
        <v>55.500000000000007</v>
      </c>
      <c r="J201" s="17">
        <v>55.600000000000009</v>
      </c>
      <c r="K201" s="17">
        <v>55.70000000000001</v>
      </c>
      <c r="L201" s="17">
        <v>55.800000000000011</v>
      </c>
      <c r="M201" s="17">
        <v>55.900000000000013</v>
      </c>
      <c r="N201" s="17">
        <v>56.000000000000014</v>
      </c>
      <c r="O201" s="17">
        <v>56.100000000000016</v>
      </c>
      <c r="P201" s="17">
        <v>56.200000000000017</v>
      </c>
      <c r="Q201" s="17">
        <v>56.300000000000018</v>
      </c>
    </row>
    <row r="202" spans="1:17" x14ac:dyDescent="0.3">
      <c r="A202" s="116"/>
      <c r="B202" s="2" t="s">
        <v>16</v>
      </c>
      <c r="C202" s="132"/>
      <c r="D202" s="118"/>
      <c r="E202" s="124"/>
      <c r="F202" s="17">
        <v>55.2</v>
      </c>
      <c r="G202" s="17">
        <v>56.1</v>
      </c>
      <c r="H202" s="17">
        <v>57</v>
      </c>
      <c r="I202" s="17">
        <v>57.9</v>
      </c>
      <c r="J202" s="17">
        <v>58.8</v>
      </c>
      <c r="K202" s="17">
        <v>59.699999999999996</v>
      </c>
      <c r="L202" s="17">
        <v>60.599999999999994</v>
      </c>
      <c r="M202" s="17">
        <v>61.499999999999993</v>
      </c>
      <c r="N202" s="17">
        <v>62.399999999999991</v>
      </c>
      <c r="O202" s="17">
        <v>63.29999999999999</v>
      </c>
      <c r="P202" s="17">
        <v>64.199999999999989</v>
      </c>
      <c r="Q202" s="17">
        <v>65.099999999999994</v>
      </c>
    </row>
    <row r="203" spans="1:17" x14ac:dyDescent="0.3">
      <c r="A203" s="116"/>
      <c r="B203" s="2" t="s">
        <v>17</v>
      </c>
      <c r="C203" s="133"/>
      <c r="D203" s="118"/>
      <c r="E203" s="124"/>
      <c r="F203" s="17">
        <v>55.2</v>
      </c>
      <c r="G203" s="17">
        <v>57.6</v>
      </c>
      <c r="H203" s="17">
        <v>60</v>
      </c>
      <c r="I203" s="17">
        <v>62.4</v>
      </c>
      <c r="J203" s="17">
        <v>64.8</v>
      </c>
      <c r="K203" s="17">
        <v>67.2</v>
      </c>
      <c r="L203" s="17">
        <v>69.600000000000009</v>
      </c>
      <c r="M203" s="17">
        <v>72.000000000000014</v>
      </c>
      <c r="N203" s="17">
        <v>74.40000000000002</v>
      </c>
      <c r="O203" s="17">
        <v>76.800000000000026</v>
      </c>
      <c r="P203" s="17">
        <v>79.200000000000031</v>
      </c>
      <c r="Q203" s="17">
        <v>81.600000000000037</v>
      </c>
    </row>
    <row r="204" spans="1:17" ht="75" x14ac:dyDescent="0.3">
      <c r="A204" s="116" t="s">
        <v>70</v>
      </c>
      <c r="B204" s="2" t="s">
        <v>164</v>
      </c>
      <c r="C204" s="131" t="s">
        <v>214</v>
      </c>
      <c r="D204" s="3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</row>
    <row r="205" spans="1:17" x14ac:dyDescent="0.3">
      <c r="A205" s="116"/>
      <c r="B205" s="2" t="s">
        <v>15</v>
      </c>
      <c r="C205" s="132"/>
      <c r="D205" s="118" t="s">
        <v>149</v>
      </c>
      <c r="E205" s="124">
        <v>46.6</v>
      </c>
      <c r="F205" s="17">
        <v>46.9</v>
      </c>
      <c r="G205" s="17">
        <v>47</v>
      </c>
      <c r="H205" s="17">
        <v>47.1</v>
      </c>
      <c r="I205" s="17">
        <v>47.2</v>
      </c>
      <c r="J205" s="17">
        <v>47.300000000000004</v>
      </c>
      <c r="K205" s="17">
        <v>47.400000000000006</v>
      </c>
      <c r="L205" s="17">
        <v>47.500000000000007</v>
      </c>
      <c r="M205" s="17">
        <v>47.600000000000009</v>
      </c>
      <c r="N205" s="17">
        <v>47.70000000000001</v>
      </c>
      <c r="O205" s="17">
        <v>47.800000000000011</v>
      </c>
      <c r="P205" s="17">
        <v>47.900000000000013</v>
      </c>
      <c r="Q205" s="17">
        <v>48.000000000000014</v>
      </c>
    </row>
    <row r="206" spans="1:17" x14ac:dyDescent="0.3">
      <c r="A206" s="116"/>
      <c r="B206" s="2" t="s">
        <v>16</v>
      </c>
      <c r="C206" s="132"/>
      <c r="D206" s="118"/>
      <c r="E206" s="124"/>
      <c r="F206" s="17">
        <v>46.9</v>
      </c>
      <c r="G206" s="17">
        <v>47.8</v>
      </c>
      <c r="H206" s="17">
        <v>48.699999999999996</v>
      </c>
      <c r="I206" s="17">
        <v>49.599999999999994</v>
      </c>
      <c r="J206" s="17">
        <v>50.499999999999993</v>
      </c>
      <c r="K206" s="17">
        <v>51.399999999999991</v>
      </c>
      <c r="L206" s="17">
        <v>52.29999999999999</v>
      </c>
      <c r="M206" s="17">
        <v>53.199999999999989</v>
      </c>
      <c r="N206" s="17">
        <v>54.099999999999987</v>
      </c>
      <c r="O206" s="17">
        <v>54.999999999999986</v>
      </c>
      <c r="P206" s="17">
        <v>55.899999999999984</v>
      </c>
      <c r="Q206" s="17">
        <v>56.799999999999983</v>
      </c>
    </row>
    <row r="207" spans="1:17" x14ac:dyDescent="0.3">
      <c r="A207" s="116"/>
      <c r="B207" s="2" t="s">
        <v>17</v>
      </c>
      <c r="C207" s="133"/>
      <c r="D207" s="118"/>
      <c r="E207" s="124"/>
      <c r="F207" s="17">
        <v>46.9</v>
      </c>
      <c r="G207" s="17">
        <v>49.5</v>
      </c>
      <c r="H207" s="17">
        <v>52.1</v>
      </c>
      <c r="I207" s="17">
        <v>54.7</v>
      </c>
      <c r="J207" s="17">
        <v>57.300000000000004</v>
      </c>
      <c r="K207" s="17">
        <v>59.900000000000006</v>
      </c>
      <c r="L207" s="17">
        <v>62.500000000000007</v>
      </c>
      <c r="M207" s="17">
        <v>65.100000000000009</v>
      </c>
      <c r="N207" s="17">
        <v>67.7</v>
      </c>
      <c r="O207" s="17">
        <v>70.3</v>
      </c>
      <c r="P207" s="17">
        <v>72.899999999999991</v>
      </c>
      <c r="Q207" s="17">
        <v>75.499999999999986</v>
      </c>
    </row>
    <row r="208" spans="1:17" x14ac:dyDescent="0.3">
      <c r="A208" s="11" t="s">
        <v>71</v>
      </c>
      <c r="B208" s="118" t="s">
        <v>124</v>
      </c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</row>
    <row r="209" spans="1:17" ht="95.25" customHeight="1" x14ac:dyDescent="0.3">
      <c r="A209" s="11"/>
      <c r="B209" s="126" t="s">
        <v>259</v>
      </c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</row>
    <row r="210" spans="1:17" ht="57.75" customHeight="1" x14ac:dyDescent="0.3">
      <c r="A210" s="116" t="s">
        <v>72</v>
      </c>
      <c r="B210" s="18" t="s">
        <v>73</v>
      </c>
      <c r="C210" s="101" t="s">
        <v>214</v>
      </c>
      <c r="D210" s="50"/>
      <c r="E210" s="39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</row>
    <row r="211" spans="1:17" x14ac:dyDescent="0.3">
      <c r="A211" s="116"/>
      <c r="B211" s="18" t="s">
        <v>15</v>
      </c>
      <c r="C211" s="102"/>
      <c r="D211" s="117" t="s">
        <v>62</v>
      </c>
      <c r="E211" s="125">
        <v>1</v>
      </c>
      <c r="F211" s="70">
        <v>1</v>
      </c>
      <c r="G211" s="70">
        <v>2</v>
      </c>
      <c r="H211" s="70">
        <v>2</v>
      </c>
      <c r="I211" s="70">
        <v>2</v>
      </c>
      <c r="J211" s="70">
        <v>2</v>
      </c>
      <c r="K211" s="70">
        <v>2</v>
      </c>
      <c r="L211" s="70">
        <v>2</v>
      </c>
      <c r="M211" s="70">
        <v>2</v>
      </c>
      <c r="N211" s="70">
        <v>2</v>
      </c>
      <c r="O211" s="70">
        <v>2</v>
      </c>
      <c r="P211" s="70">
        <v>2</v>
      </c>
      <c r="Q211" s="70">
        <v>2</v>
      </c>
    </row>
    <row r="212" spans="1:17" x14ac:dyDescent="0.3">
      <c r="A212" s="116"/>
      <c r="B212" s="18" t="s">
        <v>16</v>
      </c>
      <c r="C212" s="102"/>
      <c r="D212" s="117"/>
      <c r="E212" s="125"/>
      <c r="F212" s="70">
        <v>2</v>
      </c>
      <c r="G212" s="70">
        <v>2</v>
      </c>
      <c r="H212" s="70">
        <v>2</v>
      </c>
      <c r="I212" s="70">
        <v>2</v>
      </c>
      <c r="J212" s="70">
        <v>2</v>
      </c>
      <c r="K212" s="70">
        <v>2</v>
      </c>
      <c r="L212" s="70">
        <v>2</v>
      </c>
      <c r="M212" s="70">
        <v>2</v>
      </c>
      <c r="N212" s="70">
        <v>2</v>
      </c>
      <c r="O212" s="70">
        <v>2</v>
      </c>
      <c r="P212" s="70">
        <v>2</v>
      </c>
      <c r="Q212" s="70">
        <v>2</v>
      </c>
    </row>
    <row r="213" spans="1:17" x14ac:dyDescent="0.3">
      <c r="A213" s="116"/>
      <c r="B213" s="18" t="s">
        <v>17</v>
      </c>
      <c r="C213" s="103"/>
      <c r="D213" s="117"/>
      <c r="E213" s="125"/>
      <c r="F213" s="70">
        <v>2</v>
      </c>
      <c r="G213" s="70">
        <v>2</v>
      </c>
      <c r="H213" s="70">
        <v>2</v>
      </c>
      <c r="I213" s="70">
        <v>2</v>
      </c>
      <c r="J213" s="70">
        <v>2</v>
      </c>
      <c r="K213" s="70">
        <v>2</v>
      </c>
      <c r="L213" s="70">
        <v>2</v>
      </c>
      <c r="M213" s="70">
        <v>2</v>
      </c>
      <c r="N213" s="70">
        <v>2</v>
      </c>
      <c r="O213" s="70">
        <v>2</v>
      </c>
      <c r="P213" s="70">
        <v>2</v>
      </c>
      <c r="Q213" s="70">
        <v>2</v>
      </c>
    </row>
    <row r="214" spans="1:17" ht="57.75" customHeight="1" x14ac:dyDescent="0.3">
      <c r="A214" s="116" t="s">
        <v>74</v>
      </c>
      <c r="B214" s="18" t="s">
        <v>184</v>
      </c>
      <c r="C214" s="101" t="s">
        <v>214</v>
      </c>
      <c r="D214" s="50"/>
      <c r="E214" s="39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</row>
    <row r="215" spans="1:17" x14ac:dyDescent="0.3">
      <c r="A215" s="116"/>
      <c r="B215" s="18" t="s">
        <v>15</v>
      </c>
      <c r="C215" s="102"/>
      <c r="D215" s="117" t="s">
        <v>209</v>
      </c>
      <c r="E215" s="125">
        <v>800</v>
      </c>
      <c r="F215" s="70">
        <v>800</v>
      </c>
      <c r="G215" s="70">
        <v>1600</v>
      </c>
      <c r="H215" s="70">
        <v>1600</v>
      </c>
      <c r="I215" s="70">
        <v>1600</v>
      </c>
      <c r="J215" s="70">
        <v>1600</v>
      </c>
      <c r="K215" s="70">
        <v>1600</v>
      </c>
      <c r="L215" s="70">
        <v>1600</v>
      </c>
      <c r="M215" s="70">
        <v>1600</v>
      </c>
      <c r="N215" s="70">
        <v>1600</v>
      </c>
      <c r="O215" s="70">
        <v>1600</v>
      </c>
      <c r="P215" s="70">
        <v>1600</v>
      </c>
      <c r="Q215" s="70">
        <v>1600</v>
      </c>
    </row>
    <row r="216" spans="1:17" x14ac:dyDescent="0.3">
      <c r="A216" s="116"/>
      <c r="B216" s="18" t="s">
        <v>16</v>
      </c>
      <c r="C216" s="102"/>
      <c r="D216" s="117"/>
      <c r="E216" s="125"/>
      <c r="F216" s="70">
        <v>1600</v>
      </c>
      <c r="G216" s="70">
        <v>1600</v>
      </c>
      <c r="H216" s="70">
        <v>1600</v>
      </c>
      <c r="I216" s="70">
        <v>1600</v>
      </c>
      <c r="J216" s="70">
        <v>1600</v>
      </c>
      <c r="K216" s="70">
        <v>1600</v>
      </c>
      <c r="L216" s="70">
        <v>1600</v>
      </c>
      <c r="M216" s="70">
        <v>1600</v>
      </c>
      <c r="N216" s="70">
        <v>1600</v>
      </c>
      <c r="O216" s="70">
        <v>1600</v>
      </c>
      <c r="P216" s="70">
        <v>1600</v>
      </c>
      <c r="Q216" s="70">
        <v>1600</v>
      </c>
    </row>
    <row r="217" spans="1:17" x14ac:dyDescent="0.3">
      <c r="A217" s="116"/>
      <c r="B217" s="18" t="s">
        <v>17</v>
      </c>
      <c r="C217" s="103"/>
      <c r="D217" s="117"/>
      <c r="E217" s="125"/>
      <c r="F217" s="70">
        <v>1600</v>
      </c>
      <c r="G217" s="70">
        <v>1600</v>
      </c>
      <c r="H217" s="70">
        <v>1600</v>
      </c>
      <c r="I217" s="70">
        <v>1600</v>
      </c>
      <c r="J217" s="70">
        <v>1600</v>
      </c>
      <c r="K217" s="70">
        <v>1600</v>
      </c>
      <c r="L217" s="70">
        <v>1600</v>
      </c>
      <c r="M217" s="70">
        <v>1600</v>
      </c>
      <c r="N217" s="70">
        <v>1600</v>
      </c>
      <c r="O217" s="70">
        <v>1600</v>
      </c>
      <c r="P217" s="70">
        <v>1600</v>
      </c>
      <c r="Q217" s="70">
        <v>1600</v>
      </c>
    </row>
    <row r="218" spans="1:17" ht="37.5" customHeight="1" x14ac:dyDescent="0.3">
      <c r="A218" s="116" t="s">
        <v>76</v>
      </c>
      <c r="B218" s="18" t="s">
        <v>75</v>
      </c>
      <c r="C218" s="101" t="s">
        <v>214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44"/>
    </row>
    <row r="219" spans="1:17" x14ac:dyDescent="0.3">
      <c r="A219" s="116"/>
      <c r="B219" s="18" t="s">
        <v>15</v>
      </c>
      <c r="C219" s="102"/>
      <c r="D219" s="117" t="s">
        <v>149</v>
      </c>
      <c r="E219" s="123">
        <v>85</v>
      </c>
      <c r="F219" s="71">
        <v>85</v>
      </c>
      <c r="G219" s="71">
        <v>85</v>
      </c>
      <c r="H219" s="71">
        <v>85.6</v>
      </c>
      <c r="I219" s="71">
        <v>85.6</v>
      </c>
      <c r="J219" s="71">
        <v>85.9</v>
      </c>
      <c r="K219" s="71">
        <v>86</v>
      </c>
      <c r="L219" s="71">
        <v>86.5</v>
      </c>
      <c r="M219" s="71">
        <v>86.8</v>
      </c>
      <c r="N219" s="71">
        <v>86.8</v>
      </c>
      <c r="O219" s="71">
        <v>87.2</v>
      </c>
      <c r="P219" s="71">
        <v>87.3</v>
      </c>
      <c r="Q219" s="71">
        <v>88</v>
      </c>
    </row>
    <row r="220" spans="1:17" x14ac:dyDescent="0.3">
      <c r="A220" s="116"/>
      <c r="B220" s="18" t="s">
        <v>16</v>
      </c>
      <c r="C220" s="102"/>
      <c r="D220" s="117"/>
      <c r="E220" s="123"/>
      <c r="F220" s="71">
        <v>89.8</v>
      </c>
      <c r="G220" s="71">
        <v>89.8</v>
      </c>
      <c r="H220" s="71">
        <v>89.8</v>
      </c>
      <c r="I220" s="71">
        <v>89.8</v>
      </c>
      <c r="J220" s="71">
        <v>89.8</v>
      </c>
      <c r="K220" s="71">
        <v>89.8</v>
      </c>
      <c r="L220" s="71">
        <v>89.8</v>
      </c>
      <c r="M220" s="71">
        <v>89.8</v>
      </c>
      <c r="N220" s="71">
        <v>89.8</v>
      </c>
      <c r="O220" s="71">
        <v>89.8</v>
      </c>
      <c r="P220" s="71">
        <v>89.8</v>
      </c>
      <c r="Q220" s="71">
        <v>89.8</v>
      </c>
    </row>
    <row r="221" spans="1:17" x14ac:dyDescent="0.3">
      <c r="A221" s="116"/>
      <c r="B221" s="18" t="s">
        <v>17</v>
      </c>
      <c r="C221" s="103"/>
      <c r="D221" s="117"/>
      <c r="E221" s="123"/>
      <c r="F221" s="71">
        <v>91.8</v>
      </c>
      <c r="G221" s="71">
        <v>91.8</v>
      </c>
      <c r="H221" s="71">
        <v>91.8</v>
      </c>
      <c r="I221" s="71">
        <v>91.8</v>
      </c>
      <c r="J221" s="71">
        <v>91.8</v>
      </c>
      <c r="K221" s="71">
        <v>93.2</v>
      </c>
      <c r="L221" s="71">
        <v>93.2</v>
      </c>
      <c r="M221" s="71">
        <v>95.3</v>
      </c>
      <c r="N221" s="71">
        <v>95.3</v>
      </c>
      <c r="O221" s="71">
        <v>96.1</v>
      </c>
      <c r="P221" s="71">
        <v>96.2</v>
      </c>
      <c r="Q221" s="71">
        <v>96.2</v>
      </c>
    </row>
    <row r="222" spans="1:17" ht="69" customHeight="1" x14ac:dyDescent="0.3">
      <c r="A222" s="122" t="s">
        <v>279</v>
      </c>
      <c r="B222" s="18" t="s">
        <v>185</v>
      </c>
      <c r="C222" s="101" t="s">
        <v>214</v>
      </c>
      <c r="D222" s="50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</row>
    <row r="223" spans="1:17" x14ac:dyDescent="0.3">
      <c r="A223" s="122"/>
      <c r="B223" s="18" t="s">
        <v>15</v>
      </c>
      <c r="C223" s="102"/>
      <c r="D223" s="117" t="s">
        <v>210</v>
      </c>
      <c r="E223" s="123">
        <v>120</v>
      </c>
      <c r="F223" s="72">
        <v>120</v>
      </c>
      <c r="G223" s="72">
        <v>120</v>
      </c>
      <c r="H223" s="72">
        <v>120</v>
      </c>
      <c r="I223" s="72">
        <v>120</v>
      </c>
      <c r="J223" s="72">
        <v>120</v>
      </c>
      <c r="K223" s="72">
        <v>120</v>
      </c>
      <c r="L223" s="72">
        <v>120</v>
      </c>
      <c r="M223" s="72">
        <v>120</v>
      </c>
      <c r="N223" s="72">
        <v>120</v>
      </c>
      <c r="O223" s="72">
        <v>120</v>
      </c>
      <c r="P223" s="72">
        <v>120</v>
      </c>
      <c r="Q223" s="72">
        <v>120</v>
      </c>
    </row>
    <row r="224" spans="1:17" x14ac:dyDescent="0.3">
      <c r="A224" s="122"/>
      <c r="B224" s="18" t="s">
        <v>16</v>
      </c>
      <c r="C224" s="102"/>
      <c r="D224" s="117"/>
      <c r="E224" s="123"/>
      <c r="F224" s="73">
        <v>140</v>
      </c>
      <c r="G224" s="73">
        <v>140</v>
      </c>
      <c r="H224" s="73">
        <v>140</v>
      </c>
      <c r="I224" s="73">
        <v>140</v>
      </c>
      <c r="J224" s="73">
        <v>150</v>
      </c>
      <c r="K224" s="73">
        <v>150</v>
      </c>
      <c r="L224" s="73">
        <v>150</v>
      </c>
      <c r="M224" s="73">
        <v>150</v>
      </c>
      <c r="N224" s="73">
        <v>150</v>
      </c>
      <c r="O224" s="73">
        <v>160</v>
      </c>
      <c r="P224" s="73">
        <v>160</v>
      </c>
      <c r="Q224" s="73">
        <v>160</v>
      </c>
    </row>
    <row r="225" spans="1:19" x14ac:dyDescent="0.3">
      <c r="A225" s="122"/>
      <c r="B225" s="18" t="s">
        <v>17</v>
      </c>
      <c r="C225" s="103"/>
      <c r="D225" s="117"/>
      <c r="E225" s="123"/>
      <c r="F225" s="74">
        <v>160</v>
      </c>
      <c r="G225" s="74">
        <v>160</v>
      </c>
      <c r="H225" s="74">
        <v>160</v>
      </c>
      <c r="I225" s="74">
        <v>160</v>
      </c>
      <c r="J225" s="74">
        <v>160</v>
      </c>
      <c r="K225" s="74">
        <v>160</v>
      </c>
      <c r="L225" s="74">
        <v>170</v>
      </c>
      <c r="M225" s="74">
        <v>170</v>
      </c>
      <c r="N225" s="74">
        <v>170</v>
      </c>
      <c r="O225" s="74">
        <v>170</v>
      </c>
      <c r="P225" s="74">
        <v>170</v>
      </c>
      <c r="Q225" s="74">
        <v>170</v>
      </c>
    </row>
    <row r="226" spans="1:19" x14ac:dyDescent="0.3">
      <c r="A226" s="11" t="s">
        <v>77</v>
      </c>
      <c r="B226" s="117" t="s">
        <v>137</v>
      </c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7"/>
      <c r="P226" s="117"/>
      <c r="Q226" s="117"/>
    </row>
    <row r="227" spans="1:19" ht="150" customHeight="1" x14ac:dyDescent="0.3">
      <c r="A227" s="95"/>
      <c r="B227" s="126" t="s">
        <v>260</v>
      </c>
      <c r="C227" s="126"/>
      <c r="D227" s="126"/>
      <c r="E227" s="126"/>
      <c r="F227" s="126"/>
      <c r="G227" s="126"/>
      <c r="H227" s="126"/>
      <c r="I227" s="126"/>
      <c r="J227" s="126"/>
      <c r="K227" s="126"/>
      <c r="L227" s="126"/>
      <c r="M227" s="126"/>
      <c r="N227" s="126"/>
      <c r="O227" s="126"/>
      <c r="P227" s="126"/>
      <c r="Q227" s="126"/>
    </row>
    <row r="228" spans="1:19" ht="56.25" x14ac:dyDescent="0.3">
      <c r="A228" s="116" t="s">
        <v>78</v>
      </c>
      <c r="B228" s="2" t="s">
        <v>186</v>
      </c>
      <c r="C228" s="131" t="s">
        <v>273</v>
      </c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13"/>
    </row>
    <row r="229" spans="1:19" x14ac:dyDescent="0.3">
      <c r="A229" s="116"/>
      <c r="B229" s="2" t="s">
        <v>15</v>
      </c>
      <c r="C229" s="132"/>
      <c r="D229" s="118" t="s">
        <v>189</v>
      </c>
      <c r="E229" s="125">
        <v>100</v>
      </c>
      <c r="F229" s="36">
        <v>100</v>
      </c>
      <c r="G229" s="36">
        <v>100</v>
      </c>
      <c r="H229" s="36">
        <v>100</v>
      </c>
      <c r="I229" s="36">
        <v>100</v>
      </c>
      <c r="J229" s="36">
        <v>100</v>
      </c>
      <c r="K229" s="36">
        <v>100</v>
      </c>
      <c r="L229" s="36">
        <v>100</v>
      </c>
      <c r="M229" s="36">
        <v>100</v>
      </c>
      <c r="N229" s="36">
        <v>100</v>
      </c>
      <c r="O229" s="36">
        <v>100</v>
      </c>
      <c r="P229" s="36">
        <v>100</v>
      </c>
      <c r="Q229" s="36">
        <v>100</v>
      </c>
      <c r="R229" s="20"/>
      <c r="S229" s="20"/>
    </row>
    <row r="230" spans="1:19" x14ac:dyDescent="0.3">
      <c r="A230" s="116"/>
      <c r="B230" s="2" t="s">
        <v>16</v>
      </c>
      <c r="C230" s="132"/>
      <c r="D230" s="118"/>
      <c r="E230" s="125"/>
      <c r="F230" s="36">
        <v>100</v>
      </c>
      <c r="G230" s="36">
        <v>100</v>
      </c>
      <c r="H230" s="36">
        <v>100</v>
      </c>
      <c r="I230" s="36">
        <v>100</v>
      </c>
      <c r="J230" s="36">
        <v>100</v>
      </c>
      <c r="K230" s="36">
        <v>100</v>
      </c>
      <c r="L230" s="36">
        <v>100</v>
      </c>
      <c r="M230" s="36">
        <v>100</v>
      </c>
      <c r="N230" s="36">
        <v>100</v>
      </c>
      <c r="O230" s="36">
        <v>100</v>
      </c>
      <c r="P230" s="36">
        <v>100</v>
      </c>
      <c r="Q230" s="36">
        <v>100</v>
      </c>
      <c r="R230" s="20"/>
      <c r="S230" s="20"/>
    </row>
    <row r="231" spans="1:19" x14ac:dyDescent="0.3">
      <c r="A231" s="116"/>
      <c r="B231" s="2" t="s">
        <v>17</v>
      </c>
      <c r="C231" s="133"/>
      <c r="D231" s="118"/>
      <c r="E231" s="125"/>
      <c r="F231" s="36">
        <v>100</v>
      </c>
      <c r="G231" s="36">
        <v>100</v>
      </c>
      <c r="H231" s="36">
        <v>100</v>
      </c>
      <c r="I231" s="36">
        <v>100</v>
      </c>
      <c r="J231" s="36">
        <v>100</v>
      </c>
      <c r="K231" s="36">
        <v>100</v>
      </c>
      <c r="L231" s="36">
        <v>100</v>
      </c>
      <c r="M231" s="36">
        <v>100</v>
      </c>
      <c r="N231" s="36">
        <v>100</v>
      </c>
      <c r="O231" s="36">
        <v>100</v>
      </c>
      <c r="P231" s="36">
        <v>100</v>
      </c>
      <c r="Q231" s="36">
        <v>100</v>
      </c>
      <c r="R231" s="20"/>
      <c r="S231" s="20"/>
    </row>
    <row r="232" spans="1:19" ht="44.25" customHeight="1" x14ac:dyDescent="0.3">
      <c r="A232" s="116" t="s">
        <v>240</v>
      </c>
      <c r="B232" s="18" t="s">
        <v>80</v>
      </c>
      <c r="C232" s="101" t="s">
        <v>273</v>
      </c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34"/>
    </row>
    <row r="233" spans="1:19" x14ac:dyDescent="0.3">
      <c r="A233" s="116"/>
      <c r="B233" s="18" t="s">
        <v>15</v>
      </c>
      <c r="C233" s="102"/>
      <c r="D233" s="117" t="s">
        <v>30</v>
      </c>
      <c r="E233" s="125">
        <v>3</v>
      </c>
      <c r="F233" s="36">
        <v>1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v>0</v>
      </c>
      <c r="M233" s="29">
        <v>0</v>
      </c>
      <c r="N233" s="29">
        <v>0</v>
      </c>
      <c r="O233" s="29">
        <v>0</v>
      </c>
      <c r="P233" s="29">
        <v>0</v>
      </c>
      <c r="Q233" s="29">
        <v>0</v>
      </c>
    </row>
    <row r="234" spans="1:19" x14ac:dyDescent="0.3">
      <c r="A234" s="116"/>
      <c r="B234" s="18" t="s">
        <v>16</v>
      </c>
      <c r="C234" s="102"/>
      <c r="D234" s="117"/>
      <c r="E234" s="125"/>
      <c r="F234" s="36">
        <v>1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29">
        <v>0</v>
      </c>
      <c r="N234" s="29">
        <v>0</v>
      </c>
      <c r="O234" s="29">
        <v>0</v>
      </c>
      <c r="P234" s="29">
        <v>0</v>
      </c>
      <c r="Q234" s="29">
        <v>0</v>
      </c>
    </row>
    <row r="235" spans="1:19" x14ac:dyDescent="0.3">
      <c r="A235" s="116"/>
      <c r="B235" s="18" t="s">
        <v>17</v>
      </c>
      <c r="C235" s="103"/>
      <c r="D235" s="117"/>
      <c r="E235" s="125"/>
      <c r="F235" s="36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v>0</v>
      </c>
      <c r="P235" s="29">
        <v>0</v>
      </c>
      <c r="Q235" s="29">
        <v>0</v>
      </c>
    </row>
    <row r="236" spans="1:19" ht="17.25" customHeight="1" x14ac:dyDescent="0.3">
      <c r="A236" s="116" t="s">
        <v>79</v>
      </c>
      <c r="B236" s="2" t="s">
        <v>130</v>
      </c>
      <c r="C236" s="131" t="s">
        <v>273</v>
      </c>
      <c r="D236" s="3"/>
      <c r="E236" s="8"/>
      <c r="F236" s="11"/>
      <c r="G236" s="12"/>
      <c r="H236" s="12"/>
      <c r="I236" s="12"/>
      <c r="J236" s="12"/>
      <c r="K236" s="11"/>
      <c r="L236" s="11"/>
      <c r="M236" s="12"/>
      <c r="N236" s="12"/>
      <c r="O236" s="12"/>
      <c r="P236" s="11"/>
      <c r="Q236" s="13"/>
    </row>
    <row r="237" spans="1:19" ht="30" customHeight="1" x14ac:dyDescent="0.3">
      <c r="A237" s="116"/>
      <c r="B237" s="2" t="s">
        <v>129</v>
      </c>
      <c r="C237" s="132"/>
      <c r="D237" s="166" t="s">
        <v>223</v>
      </c>
      <c r="E237" s="154">
        <v>51.6</v>
      </c>
      <c r="F237" s="44">
        <v>72.900000000000006</v>
      </c>
      <c r="G237" s="44">
        <v>72.900000000000006</v>
      </c>
      <c r="H237" s="44">
        <v>72.900000000000006</v>
      </c>
      <c r="I237" s="44">
        <v>72.400000000000006</v>
      </c>
      <c r="J237" s="44">
        <v>72.400000000000006</v>
      </c>
      <c r="K237" s="44">
        <v>72.400000000000006</v>
      </c>
      <c r="L237" s="44">
        <v>70.099999999999994</v>
      </c>
      <c r="M237" s="44">
        <v>70.099999999999994</v>
      </c>
      <c r="N237" s="44">
        <v>70.099999999999994</v>
      </c>
      <c r="O237" s="44">
        <v>67.8</v>
      </c>
      <c r="P237" s="44">
        <v>67.8</v>
      </c>
      <c r="Q237" s="44">
        <v>68</v>
      </c>
    </row>
    <row r="238" spans="1:19" ht="30" customHeight="1" x14ac:dyDescent="0.3">
      <c r="A238" s="116"/>
      <c r="B238" s="2" t="s">
        <v>16</v>
      </c>
      <c r="C238" s="132"/>
      <c r="D238" s="166"/>
      <c r="E238" s="155"/>
      <c r="F238" s="44">
        <v>65</v>
      </c>
      <c r="G238" s="44">
        <v>65</v>
      </c>
      <c r="H238" s="44">
        <v>65</v>
      </c>
      <c r="I238" s="44">
        <v>65</v>
      </c>
      <c r="J238" s="44">
        <v>64.900000000000006</v>
      </c>
      <c r="K238" s="44">
        <v>64.900000000000006</v>
      </c>
      <c r="L238" s="44">
        <v>64.5</v>
      </c>
      <c r="M238" s="44">
        <v>64.5</v>
      </c>
      <c r="N238" s="44">
        <v>64.5</v>
      </c>
      <c r="O238" s="44">
        <v>64</v>
      </c>
      <c r="P238" s="44">
        <v>64</v>
      </c>
      <c r="Q238" s="44">
        <v>64</v>
      </c>
    </row>
    <row r="239" spans="1:19" ht="29.25" customHeight="1" x14ac:dyDescent="0.3">
      <c r="A239" s="116"/>
      <c r="B239" s="2" t="s">
        <v>17</v>
      </c>
      <c r="C239" s="133"/>
      <c r="D239" s="166"/>
      <c r="E239" s="156"/>
      <c r="F239" s="44">
        <v>51.6</v>
      </c>
      <c r="G239" s="44">
        <v>51.6</v>
      </c>
      <c r="H239" s="44">
        <v>51.6</v>
      </c>
      <c r="I239" s="44">
        <v>50.7</v>
      </c>
      <c r="J239" s="44">
        <v>50.7</v>
      </c>
      <c r="K239" s="44">
        <v>50.7</v>
      </c>
      <c r="L239" s="44">
        <v>49.8</v>
      </c>
      <c r="M239" s="44">
        <v>49.8</v>
      </c>
      <c r="N239" s="44">
        <v>49.8</v>
      </c>
      <c r="O239" s="44">
        <v>49.8</v>
      </c>
      <c r="P239" s="44">
        <v>49.8</v>
      </c>
      <c r="Q239" s="44">
        <v>49</v>
      </c>
    </row>
    <row r="240" spans="1:19" ht="20.25" customHeight="1" x14ac:dyDescent="0.3">
      <c r="A240" s="6">
        <v>3</v>
      </c>
      <c r="B240" s="167" t="s">
        <v>81</v>
      </c>
      <c r="C240" s="167"/>
      <c r="D240" s="167"/>
      <c r="E240" s="167"/>
      <c r="F240" s="167"/>
      <c r="G240" s="167"/>
      <c r="H240" s="167"/>
      <c r="I240" s="167"/>
      <c r="J240" s="167"/>
      <c r="K240" s="167"/>
      <c r="L240" s="167"/>
      <c r="M240" s="167"/>
      <c r="N240" s="167"/>
      <c r="O240" s="167"/>
      <c r="P240" s="167"/>
      <c r="Q240" s="167"/>
    </row>
    <row r="241" spans="1:17" ht="38.25" customHeight="1" x14ac:dyDescent="0.3">
      <c r="A241" s="11" t="s">
        <v>82</v>
      </c>
      <c r="B241" s="118" t="s">
        <v>271</v>
      </c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</row>
    <row r="242" spans="1:17" ht="64.5" customHeight="1" x14ac:dyDescent="0.3">
      <c r="A242" s="11"/>
      <c r="B242" s="126" t="s">
        <v>261</v>
      </c>
      <c r="C242" s="126"/>
      <c r="D242" s="126"/>
      <c r="E242" s="126"/>
      <c r="F242" s="126"/>
      <c r="G242" s="126"/>
      <c r="H242" s="126"/>
      <c r="I242" s="126"/>
      <c r="J242" s="126"/>
      <c r="K242" s="126"/>
      <c r="L242" s="126"/>
      <c r="M242" s="126"/>
      <c r="N242" s="126"/>
      <c r="O242" s="126"/>
      <c r="P242" s="126"/>
      <c r="Q242" s="126"/>
    </row>
    <row r="243" spans="1:17" ht="98.25" customHeight="1" x14ac:dyDescent="0.3">
      <c r="A243" s="116" t="s">
        <v>83</v>
      </c>
      <c r="B243" s="2" t="s">
        <v>84</v>
      </c>
      <c r="C243" s="131" t="s">
        <v>194</v>
      </c>
      <c r="D243" s="3"/>
      <c r="E243" s="39"/>
      <c r="F243" s="28"/>
      <c r="G243" s="40"/>
      <c r="H243" s="40"/>
      <c r="I243" s="40"/>
      <c r="J243" s="40"/>
      <c r="K243" s="28"/>
      <c r="L243" s="28"/>
      <c r="M243" s="40"/>
      <c r="N243" s="40"/>
      <c r="O243" s="40"/>
      <c r="P243" s="28"/>
      <c r="Q243" s="34"/>
    </row>
    <row r="244" spans="1:17" ht="20.25" customHeight="1" x14ac:dyDescent="0.3">
      <c r="A244" s="116"/>
      <c r="B244" s="2" t="s">
        <v>15</v>
      </c>
      <c r="C244" s="132"/>
      <c r="D244" s="118" t="s">
        <v>191</v>
      </c>
      <c r="E244" s="163">
        <v>1936.2</v>
      </c>
      <c r="F244" s="163">
        <v>2064.6</v>
      </c>
      <c r="G244" s="41" t="s">
        <v>226</v>
      </c>
      <c r="H244" s="41">
        <v>2330.5</v>
      </c>
      <c r="I244" s="41">
        <v>2474.991</v>
      </c>
      <c r="J244" s="41">
        <v>2635.8654149999998</v>
      </c>
      <c r="K244" s="41">
        <v>2817.7401286349996</v>
      </c>
      <c r="L244" s="41">
        <v>3012.1641975108146</v>
      </c>
      <c r="M244" s="41">
        <v>3220.0035271390607</v>
      </c>
      <c r="N244" s="41">
        <v>3442.1837705116559</v>
      </c>
      <c r="O244" s="41">
        <v>3683.1366344474718</v>
      </c>
      <c r="P244" s="41">
        <v>3940.9561988587952</v>
      </c>
      <c r="Q244" s="41">
        <v>4216.8231327789108</v>
      </c>
    </row>
    <row r="245" spans="1:17" ht="20.25" customHeight="1" x14ac:dyDescent="0.3">
      <c r="A245" s="116"/>
      <c r="B245" s="2" t="s">
        <v>16</v>
      </c>
      <c r="C245" s="132"/>
      <c r="D245" s="118"/>
      <c r="E245" s="164"/>
      <c r="F245" s="164"/>
      <c r="G245" s="41">
        <v>2203.8000000000002</v>
      </c>
      <c r="H245" s="41">
        <v>2343.8000000000002</v>
      </c>
      <c r="I245" s="41">
        <v>2503.1784000000002</v>
      </c>
      <c r="J245" s="41">
        <v>2685.9104232</v>
      </c>
      <c r="K245" s="41">
        <v>2900.7832570560004</v>
      </c>
      <c r="L245" s="41">
        <v>3132.8459176204806</v>
      </c>
      <c r="M245" s="41">
        <v>3383.4735910301192</v>
      </c>
      <c r="N245" s="41">
        <v>3654.151478312529</v>
      </c>
      <c r="O245" s="41">
        <v>3964.7543539690937</v>
      </c>
      <c r="P245" s="41">
        <v>4301.7584740564662</v>
      </c>
      <c r="Q245" s="41">
        <v>4667.4079443512655</v>
      </c>
    </row>
    <row r="246" spans="1:17" ht="20.25" customHeight="1" x14ac:dyDescent="0.3">
      <c r="A246" s="116"/>
      <c r="B246" s="2" t="s">
        <v>17</v>
      </c>
      <c r="C246" s="133"/>
      <c r="D246" s="118"/>
      <c r="E246" s="165"/>
      <c r="F246" s="165"/>
      <c r="G246" s="41">
        <v>2209.1</v>
      </c>
      <c r="H246" s="41">
        <v>2363.8000000000002</v>
      </c>
      <c r="I246" s="41">
        <v>2531.6298000000002</v>
      </c>
      <c r="J246" s="41">
        <v>2729.0969244000003</v>
      </c>
      <c r="K246" s="41">
        <v>2961.0701629740001</v>
      </c>
      <c r="L246" s="41">
        <v>3212.7611268267901</v>
      </c>
      <c r="M246" s="41">
        <v>3485.845822607067</v>
      </c>
      <c r="N246" s="41">
        <v>3785.6285633512744</v>
      </c>
      <c r="O246" s="41">
        <v>4133.906391179592</v>
      </c>
      <c r="P246" s="41">
        <v>4526.6274983416533</v>
      </c>
      <c r="Q246" s="41">
        <v>4970.2369931791345</v>
      </c>
    </row>
    <row r="247" spans="1:17" ht="43.5" customHeight="1" x14ac:dyDescent="0.3">
      <c r="A247" s="116" t="s">
        <v>85</v>
      </c>
      <c r="B247" s="2" t="s">
        <v>86</v>
      </c>
      <c r="C247" s="131" t="s">
        <v>194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13"/>
    </row>
    <row r="248" spans="1:17" ht="20.25" customHeight="1" x14ac:dyDescent="0.3">
      <c r="A248" s="116"/>
      <c r="B248" s="2" t="s">
        <v>15</v>
      </c>
      <c r="C248" s="132"/>
      <c r="D248" s="118" t="s">
        <v>149</v>
      </c>
      <c r="E248" s="157">
        <v>108.4</v>
      </c>
      <c r="F248" s="196">
        <v>102.8</v>
      </c>
      <c r="G248" s="30">
        <v>102.8</v>
      </c>
      <c r="H248" s="30">
        <v>102.7</v>
      </c>
      <c r="I248" s="30">
        <v>103</v>
      </c>
      <c r="J248" s="30">
        <v>103.2</v>
      </c>
      <c r="K248" s="30">
        <v>103.8</v>
      </c>
      <c r="L248" s="30">
        <v>103.9</v>
      </c>
      <c r="M248" s="30">
        <v>104</v>
      </c>
      <c r="N248" s="30">
        <v>104.1</v>
      </c>
      <c r="O248" s="30">
        <v>104.2</v>
      </c>
      <c r="P248" s="30">
        <v>104.3</v>
      </c>
      <c r="Q248" s="30">
        <v>104.5</v>
      </c>
    </row>
    <row r="249" spans="1:17" ht="20.25" customHeight="1" x14ac:dyDescent="0.3">
      <c r="A249" s="116"/>
      <c r="B249" s="2" t="s">
        <v>16</v>
      </c>
      <c r="C249" s="132"/>
      <c r="D249" s="118"/>
      <c r="E249" s="158"/>
      <c r="F249" s="197"/>
      <c r="G249" s="30">
        <v>103.1</v>
      </c>
      <c r="H249" s="30">
        <v>103</v>
      </c>
      <c r="I249" s="30">
        <v>103.5</v>
      </c>
      <c r="J249" s="30">
        <v>104.1</v>
      </c>
      <c r="K249" s="30">
        <v>104.9</v>
      </c>
      <c r="L249" s="30">
        <v>105</v>
      </c>
      <c r="M249" s="30">
        <v>105.1</v>
      </c>
      <c r="N249" s="30">
        <v>105.2</v>
      </c>
      <c r="O249" s="30">
        <v>105.3</v>
      </c>
      <c r="P249" s="30">
        <v>105.4</v>
      </c>
      <c r="Q249" s="30">
        <v>105.5</v>
      </c>
    </row>
    <row r="250" spans="1:17" ht="20.25" customHeight="1" x14ac:dyDescent="0.3">
      <c r="A250" s="116"/>
      <c r="B250" s="2" t="s">
        <v>17</v>
      </c>
      <c r="C250" s="133"/>
      <c r="D250" s="118"/>
      <c r="E250" s="159"/>
      <c r="F250" s="198"/>
      <c r="G250" s="30">
        <v>103.3</v>
      </c>
      <c r="H250" s="30">
        <v>103.5</v>
      </c>
      <c r="I250" s="30">
        <v>103.7</v>
      </c>
      <c r="J250" s="30">
        <v>104.5</v>
      </c>
      <c r="K250" s="30">
        <v>105.3</v>
      </c>
      <c r="L250" s="30">
        <v>105.4</v>
      </c>
      <c r="M250" s="30">
        <v>105.5</v>
      </c>
      <c r="N250" s="30">
        <v>105.6</v>
      </c>
      <c r="O250" s="30">
        <v>106.7</v>
      </c>
      <c r="P250" s="30">
        <v>106.8</v>
      </c>
      <c r="Q250" s="30">
        <v>107</v>
      </c>
    </row>
    <row r="251" spans="1:17" s="20" customFormat="1" ht="57" customHeight="1" x14ac:dyDescent="0.3">
      <c r="A251" s="122" t="s">
        <v>280</v>
      </c>
      <c r="B251" s="18" t="s">
        <v>87</v>
      </c>
      <c r="C251" s="131" t="s">
        <v>194</v>
      </c>
      <c r="D251" s="21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34"/>
    </row>
    <row r="252" spans="1:17" s="20" customFormat="1" ht="19.5" customHeight="1" x14ac:dyDescent="0.3">
      <c r="A252" s="122"/>
      <c r="B252" s="18" t="s">
        <v>15</v>
      </c>
      <c r="C252" s="132"/>
      <c r="D252" s="117" t="s">
        <v>161</v>
      </c>
      <c r="E252" s="134">
        <v>2.35</v>
      </c>
      <c r="F252" s="134">
        <v>2.5299999999999998</v>
      </c>
      <c r="G252" s="24">
        <v>2.74</v>
      </c>
      <c r="H252" s="24">
        <v>2.94</v>
      </c>
      <c r="I252" s="24">
        <v>3.1</v>
      </c>
      <c r="J252" s="42">
        <v>3.3020608567839198</v>
      </c>
      <c r="K252" s="42">
        <v>3.506788629904523</v>
      </c>
      <c r="L252" s="42">
        <v>3.7242095249586038</v>
      </c>
      <c r="M252" s="42">
        <v>3.9551105155060373</v>
      </c>
      <c r="N252" s="42">
        <v>4.2003273674674118</v>
      </c>
      <c r="O252" s="42">
        <v>4.4607476642503912</v>
      </c>
      <c r="P252" s="42">
        <v>4.7373140194339163</v>
      </c>
      <c r="Q252" s="42">
        <v>5.0310274886388191</v>
      </c>
    </row>
    <row r="253" spans="1:17" s="20" customFormat="1" ht="18" customHeight="1" x14ac:dyDescent="0.3">
      <c r="A253" s="122"/>
      <c r="B253" s="18" t="s">
        <v>16</v>
      </c>
      <c r="C253" s="132"/>
      <c r="D253" s="117"/>
      <c r="E253" s="135"/>
      <c r="F253" s="204"/>
      <c r="G253" s="24">
        <v>2.78</v>
      </c>
      <c r="H253" s="24">
        <v>2.99</v>
      </c>
      <c r="I253" s="24">
        <v>3.15</v>
      </c>
      <c r="J253" s="42">
        <v>3.3334253829145735</v>
      </c>
      <c r="K253" s="42">
        <v>3.5467646074211063</v>
      </c>
      <c r="L253" s="42">
        <v>3.7737575422960572</v>
      </c>
      <c r="M253" s="42">
        <v>4.0152780250030053</v>
      </c>
      <c r="N253" s="42">
        <v>4.272255818603198</v>
      </c>
      <c r="O253" s="42">
        <v>4.5456801909938029</v>
      </c>
      <c r="P253" s="42">
        <v>4.8366037232174071</v>
      </c>
      <c r="Q253" s="42">
        <v>5.1461463615033214</v>
      </c>
    </row>
    <row r="254" spans="1:17" s="20" customFormat="1" ht="18" customHeight="1" x14ac:dyDescent="0.3">
      <c r="A254" s="122"/>
      <c r="B254" s="18" t="s">
        <v>17</v>
      </c>
      <c r="C254" s="133"/>
      <c r="D254" s="117"/>
      <c r="E254" s="136"/>
      <c r="F254" s="205"/>
      <c r="G254" s="24">
        <v>2.8</v>
      </c>
      <c r="H254" s="24">
        <v>3.01</v>
      </c>
      <c r="I254" s="24">
        <v>3.17</v>
      </c>
      <c r="J254" s="42">
        <v>3.3871947376884428</v>
      </c>
      <c r="K254" s="42">
        <v>3.6175239798512573</v>
      </c>
      <c r="L254" s="42">
        <v>3.863515610481143</v>
      </c>
      <c r="M254" s="42">
        <v>4.1262346719938616</v>
      </c>
      <c r="N254" s="42">
        <v>4.406818629689444</v>
      </c>
      <c r="O254" s="42">
        <v>4.7064822965083266</v>
      </c>
      <c r="P254" s="42">
        <v>5.0265230926708933</v>
      </c>
      <c r="Q254" s="42">
        <v>5.3683266629725139</v>
      </c>
    </row>
    <row r="255" spans="1:17" x14ac:dyDescent="0.3">
      <c r="A255" s="11" t="s">
        <v>88</v>
      </c>
      <c r="B255" s="118" t="s">
        <v>125</v>
      </c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</row>
    <row r="256" spans="1:17" ht="96.75" customHeight="1" x14ac:dyDescent="0.3">
      <c r="A256" s="11"/>
      <c r="B256" s="126" t="s">
        <v>262</v>
      </c>
      <c r="C256" s="126"/>
      <c r="D256" s="126"/>
      <c r="E256" s="126"/>
      <c r="F256" s="126"/>
      <c r="G256" s="126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</row>
    <row r="257" spans="1:17" ht="60" customHeight="1" x14ac:dyDescent="0.3">
      <c r="A257" s="206" t="s">
        <v>89</v>
      </c>
      <c r="B257" s="2" t="s">
        <v>263</v>
      </c>
      <c r="C257" s="101" t="s">
        <v>211</v>
      </c>
      <c r="D257" s="3"/>
      <c r="E257" s="8"/>
      <c r="F257" s="11"/>
      <c r="G257" s="12"/>
      <c r="H257" s="12"/>
      <c r="I257" s="12"/>
      <c r="J257" s="12"/>
      <c r="K257" s="11"/>
      <c r="L257" s="11"/>
      <c r="M257" s="12"/>
      <c r="N257" s="12"/>
      <c r="O257" s="12"/>
      <c r="P257" s="11"/>
      <c r="Q257" s="13"/>
    </row>
    <row r="258" spans="1:17" x14ac:dyDescent="0.3">
      <c r="A258" s="207"/>
      <c r="B258" s="2" t="s">
        <v>15</v>
      </c>
      <c r="C258" s="102"/>
      <c r="D258" s="118" t="s">
        <v>90</v>
      </c>
      <c r="E258" s="137">
        <v>70</v>
      </c>
      <c r="F258" s="97">
        <v>60.7</v>
      </c>
      <c r="G258" s="96">
        <v>61</v>
      </c>
      <c r="H258" s="96">
        <v>61.6</v>
      </c>
      <c r="I258" s="96">
        <f>H258*3%+H258</f>
        <v>63.448</v>
      </c>
      <c r="J258" s="96">
        <v>63.448</v>
      </c>
      <c r="K258" s="96">
        <v>63.448</v>
      </c>
      <c r="L258" s="96">
        <v>63.448</v>
      </c>
      <c r="M258" s="96">
        <v>63.448</v>
      </c>
      <c r="N258" s="96">
        <v>63.448</v>
      </c>
      <c r="O258" s="96">
        <v>63.448</v>
      </c>
      <c r="P258" s="96">
        <v>63.448</v>
      </c>
      <c r="Q258" s="96">
        <v>63.448</v>
      </c>
    </row>
    <row r="259" spans="1:17" x14ac:dyDescent="0.3">
      <c r="A259" s="207"/>
      <c r="B259" s="2" t="s">
        <v>16</v>
      </c>
      <c r="C259" s="102"/>
      <c r="D259" s="118"/>
      <c r="E259" s="137"/>
      <c r="F259" s="97">
        <v>63</v>
      </c>
      <c r="G259" s="96">
        <v>63.7</v>
      </c>
      <c r="H259" s="96">
        <v>65.8</v>
      </c>
      <c r="I259" s="96">
        <f t="shared" ref="I259:I260" si="6">H259*3%+H259</f>
        <v>67.774000000000001</v>
      </c>
      <c r="J259" s="96">
        <v>67.774000000000001</v>
      </c>
      <c r="K259" s="96">
        <v>67.774000000000001</v>
      </c>
      <c r="L259" s="96">
        <v>67.774000000000001</v>
      </c>
      <c r="M259" s="96">
        <v>67.774000000000001</v>
      </c>
      <c r="N259" s="96">
        <v>67.774000000000001</v>
      </c>
      <c r="O259" s="96">
        <v>67.774000000000001</v>
      </c>
      <c r="P259" s="96">
        <v>67.774000000000001</v>
      </c>
      <c r="Q259" s="96">
        <v>67.774000000000001</v>
      </c>
    </row>
    <row r="260" spans="1:17" x14ac:dyDescent="0.3">
      <c r="A260" s="207"/>
      <c r="B260" s="2" t="s">
        <v>17</v>
      </c>
      <c r="C260" s="103"/>
      <c r="D260" s="118"/>
      <c r="E260" s="137"/>
      <c r="F260" s="97">
        <v>64</v>
      </c>
      <c r="G260" s="96">
        <v>65</v>
      </c>
      <c r="H260" s="96">
        <v>67.099999999999994</v>
      </c>
      <c r="I260" s="96">
        <f t="shared" si="6"/>
        <v>69.113</v>
      </c>
      <c r="J260" s="96">
        <v>69.113</v>
      </c>
      <c r="K260" s="96">
        <v>69.113</v>
      </c>
      <c r="L260" s="96">
        <v>69.113</v>
      </c>
      <c r="M260" s="96">
        <v>69.113</v>
      </c>
      <c r="N260" s="96">
        <v>69.113</v>
      </c>
      <c r="O260" s="96">
        <v>69.113</v>
      </c>
      <c r="P260" s="96">
        <v>69.113</v>
      </c>
      <c r="Q260" s="96">
        <v>69.113</v>
      </c>
    </row>
    <row r="261" spans="1:17" x14ac:dyDescent="0.3">
      <c r="A261" s="207"/>
      <c r="B261" s="2" t="s">
        <v>15</v>
      </c>
      <c r="C261" s="117" t="s">
        <v>217</v>
      </c>
      <c r="D261" s="118" t="s">
        <v>90</v>
      </c>
      <c r="E261" s="119">
        <v>28.9</v>
      </c>
      <c r="F261" s="95" t="s">
        <v>219</v>
      </c>
      <c r="G261" s="12">
        <v>29.2</v>
      </c>
      <c r="H261" s="12">
        <v>29.3</v>
      </c>
      <c r="I261" s="12">
        <v>29.3</v>
      </c>
      <c r="J261" s="12">
        <v>29.3</v>
      </c>
      <c r="K261" s="12">
        <v>29.3</v>
      </c>
      <c r="L261" s="12">
        <v>29.3</v>
      </c>
      <c r="M261" s="12">
        <v>29.3</v>
      </c>
      <c r="N261" s="12">
        <v>29.3</v>
      </c>
      <c r="O261" s="12">
        <v>29.3</v>
      </c>
      <c r="P261" s="12">
        <v>29.3</v>
      </c>
      <c r="Q261" s="12">
        <v>29.3</v>
      </c>
    </row>
    <row r="262" spans="1:17" x14ac:dyDescent="0.3">
      <c r="A262" s="207"/>
      <c r="B262" s="2" t="s">
        <v>16</v>
      </c>
      <c r="C262" s="117"/>
      <c r="D262" s="118"/>
      <c r="E262" s="120"/>
      <c r="F262" s="95" t="s">
        <v>220</v>
      </c>
      <c r="G262" s="12">
        <v>29.4</v>
      </c>
      <c r="H262" s="12">
        <v>29.6</v>
      </c>
      <c r="I262" s="12">
        <v>29.6</v>
      </c>
      <c r="J262" s="12">
        <v>29.6</v>
      </c>
      <c r="K262" s="12">
        <v>29.6</v>
      </c>
      <c r="L262" s="12">
        <v>29.6</v>
      </c>
      <c r="M262" s="12">
        <v>29.6</v>
      </c>
      <c r="N262" s="12">
        <v>29.6</v>
      </c>
      <c r="O262" s="12">
        <v>29.6</v>
      </c>
      <c r="P262" s="12">
        <v>29.6</v>
      </c>
      <c r="Q262" s="12">
        <v>29.6</v>
      </c>
    </row>
    <row r="263" spans="1:17" x14ac:dyDescent="0.3">
      <c r="A263" s="207"/>
      <c r="B263" s="2" t="s">
        <v>17</v>
      </c>
      <c r="C263" s="117"/>
      <c r="D263" s="118"/>
      <c r="E263" s="121"/>
      <c r="F263" s="95" t="s">
        <v>221</v>
      </c>
      <c r="G263" s="12">
        <v>29.8</v>
      </c>
      <c r="H263" s="12">
        <v>29.9</v>
      </c>
      <c r="I263" s="12">
        <v>29.9</v>
      </c>
      <c r="J263" s="12">
        <v>29.9</v>
      </c>
      <c r="K263" s="12">
        <v>29.9</v>
      </c>
      <c r="L263" s="12">
        <v>29.9</v>
      </c>
      <c r="M263" s="12">
        <v>29.9</v>
      </c>
      <c r="N263" s="12">
        <v>29.9</v>
      </c>
      <c r="O263" s="12">
        <v>29.9</v>
      </c>
      <c r="P263" s="12">
        <v>29.9</v>
      </c>
      <c r="Q263" s="12">
        <v>29.9</v>
      </c>
    </row>
    <row r="264" spans="1:17" x14ac:dyDescent="0.3">
      <c r="A264" s="207"/>
      <c r="B264" s="2" t="s">
        <v>15</v>
      </c>
      <c r="C264" s="117" t="s">
        <v>218</v>
      </c>
      <c r="D264" s="118" t="s">
        <v>90</v>
      </c>
      <c r="E264" s="124">
        <v>28</v>
      </c>
      <c r="F264" s="96">
        <v>25.1</v>
      </c>
      <c r="G264" s="96">
        <v>25.4</v>
      </c>
      <c r="H264" s="96">
        <v>26</v>
      </c>
      <c r="I264" s="96">
        <v>26</v>
      </c>
      <c r="J264" s="96">
        <v>26</v>
      </c>
      <c r="K264" s="96">
        <v>26</v>
      </c>
      <c r="L264" s="96">
        <v>26</v>
      </c>
      <c r="M264" s="96">
        <v>26</v>
      </c>
      <c r="N264" s="96">
        <v>26</v>
      </c>
      <c r="O264" s="96">
        <v>26</v>
      </c>
      <c r="P264" s="96">
        <v>26</v>
      </c>
      <c r="Q264" s="96">
        <v>26</v>
      </c>
    </row>
    <row r="265" spans="1:17" x14ac:dyDescent="0.3">
      <c r="A265" s="207"/>
      <c r="B265" s="2" t="s">
        <v>16</v>
      </c>
      <c r="C265" s="117"/>
      <c r="D265" s="118"/>
      <c r="E265" s="124"/>
      <c r="F265" s="96">
        <v>26.3</v>
      </c>
      <c r="G265" s="96">
        <v>27.9</v>
      </c>
      <c r="H265" s="96">
        <v>29.7</v>
      </c>
      <c r="I265" s="96">
        <v>29.7</v>
      </c>
      <c r="J265" s="96">
        <v>29.7</v>
      </c>
      <c r="K265" s="96">
        <v>29.7</v>
      </c>
      <c r="L265" s="96">
        <v>29.7</v>
      </c>
      <c r="M265" s="96">
        <v>29.7</v>
      </c>
      <c r="N265" s="96">
        <v>29.7</v>
      </c>
      <c r="O265" s="96">
        <v>29.7</v>
      </c>
      <c r="P265" s="96">
        <v>29.7</v>
      </c>
      <c r="Q265" s="96">
        <v>29.7</v>
      </c>
    </row>
    <row r="266" spans="1:17" x14ac:dyDescent="0.3">
      <c r="A266" s="208"/>
      <c r="B266" s="2" t="s">
        <v>17</v>
      </c>
      <c r="C266" s="117"/>
      <c r="D266" s="118"/>
      <c r="E266" s="124"/>
      <c r="F266" s="96">
        <v>26.8</v>
      </c>
      <c r="G266" s="96">
        <v>28</v>
      </c>
      <c r="H266" s="96">
        <v>30</v>
      </c>
      <c r="I266" s="96">
        <v>30</v>
      </c>
      <c r="J266" s="96">
        <v>30</v>
      </c>
      <c r="K266" s="96">
        <v>30</v>
      </c>
      <c r="L266" s="96">
        <v>30</v>
      </c>
      <c r="M266" s="96">
        <v>30</v>
      </c>
      <c r="N266" s="96">
        <v>30</v>
      </c>
      <c r="O266" s="96">
        <v>30</v>
      </c>
      <c r="P266" s="96">
        <v>30</v>
      </c>
      <c r="Q266" s="96">
        <v>30</v>
      </c>
    </row>
    <row r="267" spans="1:17" ht="57" customHeight="1" x14ac:dyDescent="0.3">
      <c r="A267" s="116" t="s">
        <v>91</v>
      </c>
      <c r="B267" s="2" t="s">
        <v>187</v>
      </c>
      <c r="C267" s="101" t="s">
        <v>211</v>
      </c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13"/>
    </row>
    <row r="268" spans="1:17" x14ac:dyDescent="0.3">
      <c r="A268" s="116"/>
      <c r="B268" s="2" t="s">
        <v>15</v>
      </c>
      <c r="C268" s="102"/>
      <c r="D268" s="118" t="s">
        <v>189</v>
      </c>
      <c r="E268" s="124">
        <v>80</v>
      </c>
      <c r="F268" s="32">
        <v>80</v>
      </c>
      <c r="G268" s="32">
        <v>80</v>
      </c>
      <c r="H268" s="32">
        <v>80</v>
      </c>
      <c r="I268" s="32">
        <v>80</v>
      </c>
      <c r="J268" s="32">
        <v>80</v>
      </c>
      <c r="K268" s="32">
        <v>80</v>
      </c>
      <c r="L268" s="32">
        <v>80</v>
      </c>
      <c r="M268" s="32">
        <v>80</v>
      </c>
      <c r="N268" s="32">
        <v>80</v>
      </c>
      <c r="O268" s="32">
        <v>80</v>
      </c>
      <c r="P268" s="32">
        <v>80</v>
      </c>
      <c r="Q268" s="32">
        <v>80</v>
      </c>
    </row>
    <row r="269" spans="1:17" ht="18" customHeight="1" x14ac:dyDescent="0.3">
      <c r="A269" s="116"/>
      <c r="B269" s="2" t="s">
        <v>16</v>
      </c>
      <c r="C269" s="102"/>
      <c r="D269" s="118"/>
      <c r="E269" s="124"/>
      <c r="F269" s="32">
        <v>100</v>
      </c>
      <c r="G269" s="32">
        <v>100</v>
      </c>
      <c r="H269" s="32">
        <v>100</v>
      </c>
      <c r="I269" s="32">
        <v>100</v>
      </c>
      <c r="J269" s="32">
        <v>100</v>
      </c>
      <c r="K269" s="32">
        <v>100</v>
      </c>
      <c r="L269" s="32">
        <v>100</v>
      </c>
      <c r="M269" s="32">
        <v>100</v>
      </c>
      <c r="N269" s="32">
        <v>100</v>
      </c>
      <c r="O269" s="32">
        <v>100</v>
      </c>
      <c r="P269" s="32">
        <v>100</v>
      </c>
      <c r="Q269" s="32">
        <v>100</v>
      </c>
    </row>
    <row r="270" spans="1:17" ht="18" customHeight="1" x14ac:dyDescent="0.3">
      <c r="A270" s="116"/>
      <c r="B270" s="2" t="s">
        <v>17</v>
      </c>
      <c r="C270" s="103"/>
      <c r="D270" s="118"/>
      <c r="E270" s="124"/>
      <c r="F270" s="32">
        <v>100</v>
      </c>
      <c r="G270" s="32">
        <v>100</v>
      </c>
      <c r="H270" s="32">
        <v>100</v>
      </c>
      <c r="I270" s="32">
        <v>100</v>
      </c>
      <c r="J270" s="32">
        <v>100</v>
      </c>
      <c r="K270" s="32">
        <v>100</v>
      </c>
      <c r="L270" s="32">
        <v>100</v>
      </c>
      <c r="M270" s="32">
        <v>100</v>
      </c>
      <c r="N270" s="32">
        <v>100</v>
      </c>
      <c r="O270" s="32">
        <v>100</v>
      </c>
      <c r="P270" s="32">
        <v>100</v>
      </c>
      <c r="Q270" s="32">
        <v>100</v>
      </c>
    </row>
    <row r="271" spans="1:17" ht="74.25" customHeight="1" x14ac:dyDescent="0.3">
      <c r="A271" s="116" t="s">
        <v>92</v>
      </c>
      <c r="B271" s="2" t="s">
        <v>247</v>
      </c>
      <c r="C271" s="101" t="s">
        <v>211</v>
      </c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13"/>
    </row>
    <row r="272" spans="1:17" x14ac:dyDescent="0.3">
      <c r="A272" s="116"/>
      <c r="B272" s="2" t="s">
        <v>15</v>
      </c>
      <c r="C272" s="102"/>
      <c r="D272" s="118" t="s">
        <v>162</v>
      </c>
      <c r="E272" s="160">
        <v>0.1</v>
      </c>
      <c r="F272" s="35">
        <v>0</v>
      </c>
      <c r="G272" s="35">
        <v>0</v>
      </c>
      <c r="H272" s="35">
        <v>0</v>
      </c>
      <c r="I272" s="35"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</row>
    <row r="273" spans="1:17" x14ac:dyDescent="0.3">
      <c r="A273" s="116"/>
      <c r="B273" s="2" t="s">
        <v>16</v>
      </c>
      <c r="C273" s="102"/>
      <c r="D273" s="118"/>
      <c r="E273" s="161"/>
      <c r="F273" s="35">
        <v>0.1</v>
      </c>
      <c r="G273" s="35">
        <v>0.2</v>
      </c>
      <c r="H273" s="35">
        <v>0.3</v>
      </c>
      <c r="I273" s="35">
        <v>0.4</v>
      </c>
      <c r="J273" s="35">
        <v>0.1</v>
      </c>
      <c r="K273" s="35">
        <v>0.1</v>
      </c>
      <c r="L273" s="35">
        <v>0.1</v>
      </c>
      <c r="M273" s="35">
        <v>0.1</v>
      </c>
      <c r="N273" s="35">
        <v>0.1</v>
      </c>
      <c r="O273" s="35">
        <v>0.1</v>
      </c>
      <c r="P273" s="35">
        <v>0.1</v>
      </c>
      <c r="Q273" s="35">
        <v>1.2</v>
      </c>
    </row>
    <row r="274" spans="1:17" x14ac:dyDescent="0.3">
      <c r="A274" s="116"/>
      <c r="B274" s="2" t="s">
        <v>17</v>
      </c>
      <c r="C274" s="103"/>
      <c r="D274" s="118"/>
      <c r="E274" s="162"/>
      <c r="F274" s="35">
        <v>0.2</v>
      </c>
      <c r="G274" s="35">
        <v>0.4</v>
      </c>
      <c r="H274" s="35">
        <f>G274*1.5</f>
        <v>0.60000000000000009</v>
      </c>
      <c r="I274" s="35">
        <f>H274+0.2</f>
        <v>0.8</v>
      </c>
      <c r="J274" s="94">
        <f t="shared" ref="J274:Q274" si="7">I274+0.2</f>
        <v>1</v>
      </c>
      <c r="K274" s="94">
        <f t="shared" si="7"/>
        <v>1.2</v>
      </c>
      <c r="L274" s="94">
        <f t="shared" si="7"/>
        <v>1.4</v>
      </c>
      <c r="M274" s="94">
        <f t="shared" si="7"/>
        <v>1.5999999999999999</v>
      </c>
      <c r="N274" s="94">
        <f t="shared" si="7"/>
        <v>1.7999999999999998</v>
      </c>
      <c r="O274" s="94">
        <f t="shared" si="7"/>
        <v>1.9999999999999998</v>
      </c>
      <c r="P274" s="94">
        <f t="shared" si="7"/>
        <v>2.1999999999999997</v>
      </c>
      <c r="Q274" s="94">
        <f t="shared" si="7"/>
        <v>2.4</v>
      </c>
    </row>
    <row r="275" spans="1:17" ht="37.5" customHeight="1" x14ac:dyDescent="0.3">
      <c r="A275" s="116" t="s">
        <v>93</v>
      </c>
      <c r="B275" s="2" t="s">
        <v>95</v>
      </c>
      <c r="C275" s="101" t="s">
        <v>211</v>
      </c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2"/>
    </row>
    <row r="276" spans="1:17" ht="18.75" customHeight="1" x14ac:dyDescent="0.3">
      <c r="A276" s="116"/>
      <c r="B276" s="2" t="s">
        <v>15</v>
      </c>
      <c r="C276" s="102"/>
      <c r="D276" s="131" t="s">
        <v>135</v>
      </c>
      <c r="E276" s="160">
        <v>4.0620000000000003</v>
      </c>
      <c r="F276" s="33">
        <v>4.0999999999999996</v>
      </c>
      <c r="G276" s="33">
        <f>F276+11%</f>
        <v>4.21</v>
      </c>
      <c r="H276" s="33">
        <f>G276+11%</f>
        <v>4.32</v>
      </c>
      <c r="I276" s="33">
        <f>H276+11%</f>
        <v>4.4300000000000006</v>
      </c>
      <c r="J276" s="33">
        <f t="shared" ref="J276:Q276" si="8">I276+11%</f>
        <v>4.5400000000000009</v>
      </c>
      <c r="K276" s="33">
        <f t="shared" si="8"/>
        <v>4.6500000000000012</v>
      </c>
      <c r="L276" s="33">
        <f t="shared" si="8"/>
        <v>4.7600000000000016</v>
      </c>
      <c r="M276" s="33">
        <f t="shared" si="8"/>
        <v>4.8700000000000019</v>
      </c>
      <c r="N276" s="33">
        <f t="shared" si="8"/>
        <v>4.9800000000000022</v>
      </c>
      <c r="O276" s="33">
        <f t="shared" si="8"/>
        <v>5.0900000000000025</v>
      </c>
      <c r="P276" s="33">
        <f t="shared" si="8"/>
        <v>5.2000000000000028</v>
      </c>
      <c r="Q276" s="33">
        <f t="shared" si="8"/>
        <v>5.3100000000000032</v>
      </c>
    </row>
    <row r="277" spans="1:17" x14ac:dyDescent="0.3">
      <c r="A277" s="116"/>
      <c r="B277" s="2" t="s">
        <v>16</v>
      </c>
      <c r="C277" s="102"/>
      <c r="D277" s="132"/>
      <c r="E277" s="161"/>
      <c r="F277" s="33">
        <v>4.2</v>
      </c>
      <c r="G277" s="33">
        <f t="shared" ref="G277:Q278" si="9">F277+11%</f>
        <v>4.3100000000000005</v>
      </c>
      <c r="H277" s="33">
        <f t="shared" si="9"/>
        <v>4.4200000000000008</v>
      </c>
      <c r="I277" s="33">
        <f t="shared" si="9"/>
        <v>4.5300000000000011</v>
      </c>
      <c r="J277" s="33">
        <f t="shared" si="9"/>
        <v>4.6400000000000015</v>
      </c>
      <c r="K277" s="33">
        <f t="shared" si="9"/>
        <v>4.7500000000000018</v>
      </c>
      <c r="L277" s="33">
        <f t="shared" si="9"/>
        <v>4.8600000000000021</v>
      </c>
      <c r="M277" s="33">
        <f t="shared" si="9"/>
        <v>4.9700000000000024</v>
      </c>
      <c r="N277" s="33">
        <f t="shared" si="9"/>
        <v>5.0800000000000027</v>
      </c>
      <c r="O277" s="33">
        <f t="shared" si="9"/>
        <v>5.1900000000000031</v>
      </c>
      <c r="P277" s="33">
        <f t="shared" si="9"/>
        <v>5.3000000000000034</v>
      </c>
      <c r="Q277" s="33">
        <f t="shared" si="9"/>
        <v>5.4100000000000037</v>
      </c>
    </row>
    <row r="278" spans="1:17" x14ac:dyDescent="0.3">
      <c r="A278" s="116"/>
      <c r="B278" s="2" t="s">
        <v>17</v>
      </c>
      <c r="C278" s="103"/>
      <c r="D278" s="133"/>
      <c r="E278" s="162"/>
      <c r="F278" s="33">
        <v>4.3</v>
      </c>
      <c r="G278" s="33">
        <f t="shared" si="9"/>
        <v>4.41</v>
      </c>
      <c r="H278" s="33">
        <f t="shared" si="9"/>
        <v>4.5200000000000005</v>
      </c>
      <c r="I278" s="33">
        <f t="shared" si="9"/>
        <v>4.6300000000000008</v>
      </c>
      <c r="J278" s="33">
        <f t="shared" si="9"/>
        <v>4.7400000000000011</v>
      </c>
      <c r="K278" s="33">
        <f t="shared" si="9"/>
        <v>4.8500000000000014</v>
      </c>
      <c r="L278" s="33">
        <f t="shared" si="9"/>
        <v>4.9600000000000017</v>
      </c>
      <c r="M278" s="33">
        <f t="shared" si="9"/>
        <v>5.0700000000000021</v>
      </c>
      <c r="N278" s="33">
        <f t="shared" si="9"/>
        <v>5.1800000000000024</v>
      </c>
      <c r="O278" s="33">
        <f t="shared" si="9"/>
        <v>5.2900000000000027</v>
      </c>
      <c r="P278" s="33">
        <f t="shared" si="9"/>
        <v>5.400000000000003</v>
      </c>
      <c r="Q278" s="33">
        <f t="shared" si="9"/>
        <v>5.5100000000000033</v>
      </c>
    </row>
    <row r="279" spans="1:17" s="20" customFormat="1" ht="81.75" customHeight="1" x14ac:dyDescent="0.3">
      <c r="A279" s="122" t="s">
        <v>94</v>
      </c>
      <c r="B279" s="18" t="s">
        <v>232</v>
      </c>
      <c r="C279" s="101" t="s">
        <v>211</v>
      </c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44"/>
    </row>
    <row r="280" spans="1:17" s="20" customFormat="1" x14ac:dyDescent="0.3">
      <c r="A280" s="122"/>
      <c r="B280" s="18" t="s">
        <v>15</v>
      </c>
      <c r="C280" s="102"/>
      <c r="D280" s="117" t="s">
        <v>241</v>
      </c>
      <c r="E280" s="123">
        <v>249</v>
      </c>
      <c r="F280" s="44">
        <v>249</v>
      </c>
      <c r="G280" s="44">
        <f>F280*100.2/100</f>
        <v>249.49799999999999</v>
      </c>
      <c r="H280" s="44">
        <f t="shared" ref="H280:Q280" si="10">G280*100.2/100</f>
        <v>249.996996</v>
      </c>
      <c r="I280" s="44">
        <f t="shared" si="10"/>
        <v>250.49698999200001</v>
      </c>
      <c r="J280" s="44">
        <f t="shared" si="10"/>
        <v>250.99798397198404</v>
      </c>
      <c r="K280" s="44">
        <f t="shared" si="10"/>
        <v>251.49997993992801</v>
      </c>
      <c r="L280" s="44">
        <f t="shared" si="10"/>
        <v>252.00297989980788</v>
      </c>
      <c r="M280" s="44">
        <f t="shared" si="10"/>
        <v>252.50698585960751</v>
      </c>
      <c r="N280" s="44">
        <f t="shared" si="10"/>
        <v>253.01199983132673</v>
      </c>
      <c r="O280" s="44">
        <f t="shared" si="10"/>
        <v>253.51802383098939</v>
      </c>
      <c r="P280" s="44">
        <f t="shared" si="10"/>
        <v>254.02505987865138</v>
      </c>
      <c r="Q280" s="44">
        <f t="shared" si="10"/>
        <v>254.53310999840869</v>
      </c>
    </row>
    <row r="281" spans="1:17" s="20" customFormat="1" x14ac:dyDescent="0.3">
      <c r="A281" s="122"/>
      <c r="B281" s="18" t="s">
        <v>16</v>
      </c>
      <c r="C281" s="102"/>
      <c r="D281" s="117"/>
      <c r="E281" s="123"/>
      <c r="F281" s="44">
        <v>250</v>
      </c>
      <c r="G281" s="44">
        <f t="shared" ref="G281:Q282" si="11">F281*100.2/100</f>
        <v>250.5</v>
      </c>
      <c r="H281" s="44">
        <f t="shared" si="11"/>
        <v>251.00100000000003</v>
      </c>
      <c r="I281" s="44">
        <f t="shared" si="11"/>
        <v>251.50300200000004</v>
      </c>
      <c r="J281" s="44">
        <f t="shared" si="11"/>
        <v>252.00600800400002</v>
      </c>
      <c r="K281" s="44">
        <f t="shared" si="11"/>
        <v>252.51002002000803</v>
      </c>
      <c r="L281" s="44">
        <f t="shared" si="11"/>
        <v>253.01504006004805</v>
      </c>
      <c r="M281" s="44">
        <f t="shared" si="11"/>
        <v>253.52107014016815</v>
      </c>
      <c r="N281" s="44">
        <f t="shared" si="11"/>
        <v>254.02811228044848</v>
      </c>
      <c r="O281" s="44">
        <f t="shared" si="11"/>
        <v>254.53616850500939</v>
      </c>
      <c r="P281" s="44">
        <f t="shared" si="11"/>
        <v>255.04524084201941</v>
      </c>
      <c r="Q281" s="44">
        <f t="shared" si="11"/>
        <v>255.55533132370346</v>
      </c>
    </row>
    <row r="282" spans="1:17" s="20" customFormat="1" x14ac:dyDescent="0.3">
      <c r="A282" s="122"/>
      <c r="B282" s="18" t="s">
        <v>17</v>
      </c>
      <c r="C282" s="103"/>
      <c r="D282" s="117"/>
      <c r="E282" s="123"/>
      <c r="F282" s="44">
        <v>252</v>
      </c>
      <c r="G282" s="44">
        <f t="shared" si="11"/>
        <v>252.50400000000002</v>
      </c>
      <c r="H282" s="44">
        <f t="shared" si="11"/>
        <v>253.00900800000002</v>
      </c>
      <c r="I282" s="44">
        <f t="shared" si="11"/>
        <v>253.51502601600004</v>
      </c>
      <c r="J282" s="44">
        <f t="shared" si="11"/>
        <v>254.02205606803204</v>
      </c>
      <c r="K282" s="44">
        <f t="shared" si="11"/>
        <v>254.53010018016812</v>
      </c>
      <c r="L282" s="44">
        <f t="shared" si="11"/>
        <v>255.03916038052844</v>
      </c>
      <c r="M282" s="44">
        <f t="shared" si="11"/>
        <v>255.54923870128951</v>
      </c>
      <c r="N282" s="44">
        <f t="shared" si="11"/>
        <v>256.06033717869212</v>
      </c>
      <c r="O282" s="44">
        <f t="shared" si="11"/>
        <v>256.57245785304951</v>
      </c>
      <c r="P282" s="44">
        <f t="shared" si="11"/>
        <v>257.08560276875562</v>
      </c>
      <c r="Q282" s="44">
        <f t="shared" si="11"/>
        <v>257.59977397429316</v>
      </c>
    </row>
    <row r="283" spans="1:17" ht="21" customHeight="1" x14ac:dyDescent="0.3">
      <c r="A283" s="11" t="s">
        <v>96</v>
      </c>
      <c r="B283" s="118" t="s">
        <v>264</v>
      </c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</row>
    <row r="284" spans="1:17" ht="57.75" customHeight="1" x14ac:dyDescent="0.3">
      <c r="A284" s="19"/>
      <c r="B284" s="142" t="s">
        <v>265</v>
      </c>
      <c r="C284" s="142"/>
      <c r="D284" s="142"/>
      <c r="E284" s="142"/>
      <c r="F284" s="142"/>
      <c r="G284" s="142"/>
      <c r="H284" s="142"/>
      <c r="I284" s="142"/>
      <c r="J284" s="142"/>
      <c r="K284" s="142"/>
      <c r="L284" s="142"/>
      <c r="M284" s="142"/>
      <c r="N284" s="142"/>
      <c r="O284" s="142"/>
      <c r="P284" s="142"/>
      <c r="Q284" s="142"/>
    </row>
    <row r="285" spans="1:17" s="20" customFormat="1" ht="18.75" customHeight="1" x14ac:dyDescent="0.3">
      <c r="A285" s="122" t="s">
        <v>97</v>
      </c>
      <c r="B285" s="18" t="s">
        <v>102</v>
      </c>
      <c r="C285" s="101" t="s">
        <v>214</v>
      </c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44"/>
    </row>
    <row r="286" spans="1:17" s="20" customFormat="1" ht="18.75" customHeight="1" x14ac:dyDescent="0.3">
      <c r="A286" s="122"/>
      <c r="B286" s="18" t="s">
        <v>15</v>
      </c>
      <c r="C286" s="102"/>
      <c r="D286" s="117" t="s">
        <v>169</v>
      </c>
      <c r="E286" s="123">
        <v>14.7</v>
      </c>
      <c r="F286" s="44">
        <v>12</v>
      </c>
      <c r="G286" s="44">
        <v>12.3</v>
      </c>
      <c r="H286" s="44">
        <v>12.6</v>
      </c>
      <c r="I286" s="44">
        <v>12.9</v>
      </c>
      <c r="J286" s="44">
        <v>13.2</v>
      </c>
      <c r="K286" s="44">
        <v>13.5</v>
      </c>
      <c r="L286" s="44">
        <v>13.8</v>
      </c>
      <c r="M286" s="44">
        <v>14.1</v>
      </c>
      <c r="N286" s="44">
        <v>14.4</v>
      </c>
      <c r="O286" s="44">
        <v>14.7</v>
      </c>
      <c r="P286" s="44">
        <v>15</v>
      </c>
      <c r="Q286" s="44">
        <v>15.3</v>
      </c>
    </row>
    <row r="287" spans="1:17" s="20" customFormat="1" x14ac:dyDescent="0.3">
      <c r="A287" s="122"/>
      <c r="B287" s="18" t="s">
        <v>16</v>
      </c>
      <c r="C287" s="102"/>
      <c r="D287" s="117"/>
      <c r="E287" s="123"/>
      <c r="F287" s="44">
        <v>12.1</v>
      </c>
      <c r="G287" s="44">
        <v>12.4</v>
      </c>
      <c r="H287" s="44">
        <v>12.7</v>
      </c>
      <c r="I287" s="44">
        <v>13</v>
      </c>
      <c r="J287" s="44">
        <v>13.3</v>
      </c>
      <c r="K287" s="44">
        <v>13.6</v>
      </c>
      <c r="L287" s="44">
        <v>13.9</v>
      </c>
      <c r="M287" s="44">
        <v>14.2</v>
      </c>
      <c r="N287" s="44">
        <v>14.5</v>
      </c>
      <c r="O287" s="44">
        <v>14.8</v>
      </c>
      <c r="P287" s="44">
        <v>15.1</v>
      </c>
      <c r="Q287" s="44">
        <v>15.4</v>
      </c>
    </row>
    <row r="288" spans="1:17" s="20" customFormat="1" x14ac:dyDescent="0.3">
      <c r="A288" s="122"/>
      <c r="B288" s="18" t="s">
        <v>17</v>
      </c>
      <c r="C288" s="103"/>
      <c r="D288" s="117"/>
      <c r="E288" s="123"/>
      <c r="F288" s="44">
        <v>12.2</v>
      </c>
      <c r="G288" s="44">
        <v>12.5</v>
      </c>
      <c r="H288" s="44">
        <v>12.8</v>
      </c>
      <c r="I288" s="44">
        <v>13.1</v>
      </c>
      <c r="J288" s="44">
        <v>13.4</v>
      </c>
      <c r="K288" s="44">
        <v>13.7</v>
      </c>
      <c r="L288" s="44">
        <v>14</v>
      </c>
      <c r="M288" s="44">
        <v>14.3</v>
      </c>
      <c r="N288" s="44">
        <v>14.6</v>
      </c>
      <c r="O288" s="44">
        <v>14.9</v>
      </c>
      <c r="P288" s="44">
        <v>15.2</v>
      </c>
      <c r="Q288" s="44">
        <v>15.5</v>
      </c>
    </row>
    <row r="289" spans="1:17" s="20" customFormat="1" ht="46.5" customHeight="1" x14ac:dyDescent="0.3">
      <c r="A289" s="122" t="s">
        <v>98</v>
      </c>
      <c r="B289" s="18" t="s">
        <v>163</v>
      </c>
      <c r="C289" s="101" t="s">
        <v>214</v>
      </c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44"/>
    </row>
    <row r="290" spans="1:17" s="20" customFormat="1" ht="18.75" customHeight="1" x14ac:dyDescent="0.3">
      <c r="A290" s="122"/>
      <c r="B290" s="18" t="s">
        <v>15</v>
      </c>
      <c r="C290" s="102"/>
      <c r="D290" s="117" t="s">
        <v>168</v>
      </c>
      <c r="E290" s="141">
        <v>0.84899999999999998</v>
      </c>
      <c r="F290" s="62">
        <v>0.86</v>
      </c>
      <c r="G290" s="62">
        <v>0.87</v>
      </c>
      <c r="H290" s="62">
        <v>0.88</v>
      </c>
      <c r="I290" s="62">
        <v>0.89</v>
      </c>
      <c r="J290" s="62">
        <v>0.9</v>
      </c>
      <c r="K290" s="62">
        <v>0.91</v>
      </c>
      <c r="L290" s="62">
        <v>0.92</v>
      </c>
      <c r="M290" s="62">
        <v>0.93</v>
      </c>
      <c r="N290" s="62">
        <v>0.94</v>
      </c>
      <c r="O290" s="62">
        <v>0.95</v>
      </c>
      <c r="P290" s="62">
        <v>0.96</v>
      </c>
      <c r="Q290" s="62">
        <v>0.97</v>
      </c>
    </row>
    <row r="291" spans="1:17" s="20" customFormat="1" x14ac:dyDescent="0.3">
      <c r="A291" s="122"/>
      <c r="B291" s="18" t="s">
        <v>16</v>
      </c>
      <c r="C291" s="102"/>
      <c r="D291" s="117"/>
      <c r="E291" s="141"/>
      <c r="F291" s="62">
        <v>0.87</v>
      </c>
      <c r="G291" s="62">
        <v>0.88</v>
      </c>
      <c r="H291" s="62">
        <v>0.89</v>
      </c>
      <c r="I291" s="62">
        <v>0.9</v>
      </c>
      <c r="J291" s="62">
        <v>0.91</v>
      </c>
      <c r="K291" s="62">
        <v>0.92</v>
      </c>
      <c r="L291" s="62">
        <v>0.93</v>
      </c>
      <c r="M291" s="62">
        <v>0.94</v>
      </c>
      <c r="N291" s="62">
        <v>0.95</v>
      </c>
      <c r="O291" s="62">
        <v>0.96</v>
      </c>
      <c r="P291" s="62">
        <v>0.97</v>
      </c>
      <c r="Q291" s="62">
        <v>0.98</v>
      </c>
    </row>
    <row r="292" spans="1:17" s="20" customFormat="1" x14ac:dyDescent="0.3">
      <c r="A292" s="122"/>
      <c r="B292" s="18" t="s">
        <v>17</v>
      </c>
      <c r="C292" s="103"/>
      <c r="D292" s="117"/>
      <c r="E292" s="141"/>
      <c r="F292" s="62">
        <v>0.88</v>
      </c>
      <c r="G292" s="62">
        <v>0.89</v>
      </c>
      <c r="H292" s="62">
        <v>0.9</v>
      </c>
      <c r="I292" s="62">
        <v>0.91</v>
      </c>
      <c r="J292" s="62">
        <v>0.92</v>
      </c>
      <c r="K292" s="62">
        <v>0.93</v>
      </c>
      <c r="L292" s="62">
        <v>0.94</v>
      </c>
      <c r="M292" s="62">
        <v>0.95</v>
      </c>
      <c r="N292" s="62">
        <v>0.96</v>
      </c>
      <c r="O292" s="62">
        <v>0.97</v>
      </c>
      <c r="P292" s="62">
        <v>0.98</v>
      </c>
      <c r="Q292" s="62">
        <v>0.99</v>
      </c>
    </row>
    <row r="293" spans="1:17" s="20" customFormat="1" ht="55.5" customHeight="1" x14ac:dyDescent="0.3">
      <c r="A293" s="122" t="s">
        <v>99</v>
      </c>
      <c r="B293" s="18" t="s">
        <v>188</v>
      </c>
      <c r="C293" s="101" t="s">
        <v>214</v>
      </c>
      <c r="D293" s="18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</row>
    <row r="294" spans="1:17" s="20" customFormat="1" x14ac:dyDescent="0.3">
      <c r="A294" s="122"/>
      <c r="B294" s="18" t="s">
        <v>15</v>
      </c>
      <c r="C294" s="102"/>
      <c r="D294" s="117" t="s">
        <v>233</v>
      </c>
      <c r="E294" s="123">
        <v>0</v>
      </c>
      <c r="F294" s="44">
        <v>20</v>
      </c>
      <c r="G294" s="44">
        <v>20</v>
      </c>
      <c r="H294" s="44">
        <v>20</v>
      </c>
      <c r="I294" s="44">
        <v>20</v>
      </c>
      <c r="J294" s="44">
        <v>20</v>
      </c>
      <c r="K294" s="44">
        <v>30</v>
      </c>
      <c r="L294" s="44">
        <v>30</v>
      </c>
      <c r="M294" s="44">
        <v>30</v>
      </c>
      <c r="N294" s="44">
        <v>65</v>
      </c>
      <c r="O294" s="44">
        <v>65</v>
      </c>
      <c r="P294" s="44">
        <v>65</v>
      </c>
      <c r="Q294" s="44">
        <v>65</v>
      </c>
    </row>
    <row r="295" spans="1:17" s="20" customFormat="1" x14ac:dyDescent="0.3">
      <c r="A295" s="122"/>
      <c r="B295" s="18" t="s">
        <v>16</v>
      </c>
      <c r="C295" s="102"/>
      <c r="D295" s="117"/>
      <c r="E295" s="123"/>
      <c r="F295" s="44">
        <v>40</v>
      </c>
      <c r="G295" s="44">
        <v>55</v>
      </c>
      <c r="H295" s="44">
        <v>55</v>
      </c>
      <c r="I295" s="44">
        <v>55</v>
      </c>
      <c r="J295" s="44">
        <v>55</v>
      </c>
      <c r="K295" s="44">
        <v>70</v>
      </c>
      <c r="L295" s="44">
        <v>70</v>
      </c>
      <c r="M295" s="44">
        <v>70</v>
      </c>
      <c r="N295" s="44">
        <v>110</v>
      </c>
      <c r="O295" s="44">
        <v>110</v>
      </c>
      <c r="P295" s="44">
        <v>110</v>
      </c>
      <c r="Q295" s="44">
        <v>110</v>
      </c>
    </row>
    <row r="296" spans="1:17" s="20" customFormat="1" x14ac:dyDescent="0.3">
      <c r="A296" s="122"/>
      <c r="B296" s="18" t="s">
        <v>17</v>
      </c>
      <c r="C296" s="103"/>
      <c r="D296" s="117"/>
      <c r="E296" s="123"/>
      <c r="F296" s="44">
        <v>53</v>
      </c>
      <c r="G296" s="44">
        <v>78</v>
      </c>
      <c r="H296" s="44">
        <v>78</v>
      </c>
      <c r="I296" s="44">
        <v>78</v>
      </c>
      <c r="J296" s="44">
        <v>78</v>
      </c>
      <c r="K296" s="44">
        <v>97</v>
      </c>
      <c r="L296" s="44">
        <v>97</v>
      </c>
      <c r="M296" s="44">
        <v>97</v>
      </c>
      <c r="N296" s="44">
        <v>154</v>
      </c>
      <c r="O296" s="44">
        <v>154</v>
      </c>
      <c r="P296" s="44">
        <v>154</v>
      </c>
      <c r="Q296" s="44">
        <v>154</v>
      </c>
    </row>
    <row r="297" spans="1:17" s="20" customFormat="1" ht="75" x14ac:dyDescent="0.3">
      <c r="A297" s="122" t="s">
        <v>100</v>
      </c>
      <c r="B297" s="18" t="s">
        <v>101</v>
      </c>
      <c r="C297" s="101" t="s">
        <v>214</v>
      </c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44"/>
    </row>
    <row r="298" spans="1:17" s="20" customFormat="1" ht="18.75" customHeight="1" x14ac:dyDescent="0.3">
      <c r="A298" s="122"/>
      <c r="B298" s="18" t="s">
        <v>15</v>
      </c>
      <c r="C298" s="102"/>
      <c r="D298" s="117" t="s">
        <v>169</v>
      </c>
      <c r="E298" s="123">
        <v>0</v>
      </c>
      <c r="F298" s="44">
        <v>0.4</v>
      </c>
      <c r="G298" s="44">
        <v>0.7</v>
      </c>
      <c r="H298" s="44">
        <v>0.7</v>
      </c>
      <c r="I298" s="44">
        <v>0.7</v>
      </c>
      <c r="J298" s="44">
        <v>0.7</v>
      </c>
      <c r="K298" s="44">
        <v>1.2</v>
      </c>
      <c r="L298" s="44">
        <v>1.2</v>
      </c>
      <c r="M298" s="44">
        <v>1.2</v>
      </c>
      <c r="N298" s="44">
        <v>3</v>
      </c>
      <c r="O298" s="44">
        <v>3</v>
      </c>
      <c r="P298" s="44">
        <v>3</v>
      </c>
      <c r="Q298" s="44">
        <v>3</v>
      </c>
    </row>
    <row r="299" spans="1:17" s="20" customFormat="1" x14ac:dyDescent="0.3">
      <c r="A299" s="122"/>
      <c r="B299" s="18" t="s">
        <v>16</v>
      </c>
      <c r="C299" s="102"/>
      <c r="D299" s="117"/>
      <c r="E299" s="123"/>
      <c r="F299" s="44">
        <v>0.7</v>
      </c>
      <c r="G299" s="44">
        <v>1.1000000000000001</v>
      </c>
      <c r="H299" s="44">
        <v>1.1000000000000001</v>
      </c>
      <c r="I299" s="44">
        <v>1.1000000000000001</v>
      </c>
      <c r="J299" s="44">
        <v>1.1000000000000001</v>
      </c>
      <c r="K299" s="44">
        <v>1.7</v>
      </c>
      <c r="L299" s="44">
        <v>1.7</v>
      </c>
      <c r="M299" s="44">
        <v>1.7</v>
      </c>
      <c r="N299" s="44">
        <v>3.6</v>
      </c>
      <c r="O299" s="44">
        <v>3.6</v>
      </c>
      <c r="P299" s="44">
        <v>3.6</v>
      </c>
      <c r="Q299" s="44">
        <v>3.6</v>
      </c>
    </row>
    <row r="300" spans="1:17" s="20" customFormat="1" x14ac:dyDescent="0.3">
      <c r="A300" s="122"/>
      <c r="B300" s="18" t="s">
        <v>17</v>
      </c>
      <c r="C300" s="103"/>
      <c r="D300" s="117"/>
      <c r="E300" s="123"/>
      <c r="F300" s="44">
        <v>0.86970000000000003</v>
      </c>
      <c r="G300" s="44">
        <v>1.5</v>
      </c>
      <c r="H300" s="44">
        <v>1.5</v>
      </c>
      <c r="I300" s="44">
        <v>1.5</v>
      </c>
      <c r="J300" s="44">
        <v>1.5</v>
      </c>
      <c r="K300" s="44">
        <v>2.2999999999999998</v>
      </c>
      <c r="L300" s="44">
        <v>2.2999999999999998</v>
      </c>
      <c r="M300" s="44">
        <v>2.2999999999999998</v>
      </c>
      <c r="N300" s="44">
        <v>4.3</v>
      </c>
      <c r="O300" s="44">
        <v>4.3</v>
      </c>
      <c r="P300" s="44">
        <v>4.3</v>
      </c>
      <c r="Q300" s="44">
        <v>4.3</v>
      </c>
    </row>
    <row r="301" spans="1:17" x14ac:dyDescent="0.3">
      <c r="A301" s="11" t="s">
        <v>103</v>
      </c>
      <c r="B301" s="118" t="s">
        <v>126</v>
      </c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</row>
    <row r="302" spans="1:17" ht="39" customHeight="1" x14ac:dyDescent="0.3">
      <c r="A302" s="11"/>
      <c r="B302" s="126" t="s">
        <v>266</v>
      </c>
      <c r="C302" s="126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</row>
    <row r="303" spans="1:17" ht="39.75" customHeight="1" x14ac:dyDescent="0.3">
      <c r="A303" s="116" t="s">
        <v>104</v>
      </c>
      <c r="B303" s="2" t="s">
        <v>105</v>
      </c>
      <c r="C303" s="131" t="s">
        <v>194</v>
      </c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13"/>
    </row>
    <row r="304" spans="1:17" ht="18.75" customHeight="1" x14ac:dyDescent="0.3">
      <c r="A304" s="116"/>
      <c r="B304" s="2" t="s">
        <v>15</v>
      </c>
      <c r="C304" s="132"/>
      <c r="D304" s="118" t="s">
        <v>191</v>
      </c>
      <c r="E304" s="138">
        <v>3640.8</v>
      </c>
      <c r="F304" s="138">
        <v>3884.5</v>
      </c>
      <c r="G304" s="32">
        <v>4119.3999999999996</v>
      </c>
      <c r="H304" s="32">
        <v>4362.8999999999996</v>
      </c>
      <c r="I304" s="32">
        <f t="shared" ref="I304:Q306" si="12">H304*106/100</f>
        <v>4624.674</v>
      </c>
      <c r="J304" s="32">
        <f t="shared" si="12"/>
        <v>4902.1544400000002</v>
      </c>
      <c r="K304" s="32">
        <f t="shared" si="12"/>
        <v>5196.2837064000005</v>
      </c>
      <c r="L304" s="32">
        <f t="shared" si="12"/>
        <v>5508.0607287840012</v>
      </c>
      <c r="M304" s="32">
        <f t="shared" si="12"/>
        <v>5838.5443725110417</v>
      </c>
      <c r="N304" s="32">
        <f t="shared" si="12"/>
        <v>6188.8570348617041</v>
      </c>
      <c r="O304" s="32">
        <f t="shared" si="12"/>
        <v>6560.1884569534068</v>
      </c>
      <c r="P304" s="32">
        <f t="shared" si="12"/>
        <v>6953.7997643706112</v>
      </c>
      <c r="Q304" s="32">
        <f t="shared" si="12"/>
        <v>7371.0277502328481</v>
      </c>
    </row>
    <row r="305" spans="1:17" x14ac:dyDescent="0.3">
      <c r="A305" s="116"/>
      <c r="B305" s="2" t="s">
        <v>16</v>
      </c>
      <c r="C305" s="132"/>
      <c r="D305" s="118"/>
      <c r="E305" s="139"/>
      <c r="F305" s="139"/>
      <c r="G305" s="32">
        <v>4174.3</v>
      </c>
      <c r="H305" s="32">
        <v>4444.6000000000004</v>
      </c>
      <c r="I305" s="32">
        <f t="shared" si="12"/>
        <v>4711.2760000000007</v>
      </c>
      <c r="J305" s="32">
        <f t="shared" si="12"/>
        <v>4993.9525600000006</v>
      </c>
      <c r="K305" s="32">
        <f t="shared" si="12"/>
        <v>5293.5897136000012</v>
      </c>
      <c r="L305" s="32">
        <f t="shared" si="12"/>
        <v>5611.2050964160007</v>
      </c>
      <c r="M305" s="32">
        <f t="shared" si="12"/>
        <v>5947.8774022009611</v>
      </c>
      <c r="N305" s="32">
        <f t="shared" si="12"/>
        <v>6304.7500463330189</v>
      </c>
      <c r="O305" s="32">
        <f t="shared" si="12"/>
        <v>6683.0350491130002</v>
      </c>
      <c r="P305" s="32">
        <f t="shared" si="12"/>
        <v>7084.0171520597805</v>
      </c>
      <c r="Q305" s="32">
        <f t="shared" si="12"/>
        <v>7509.0581811833672</v>
      </c>
    </row>
    <row r="306" spans="1:17" x14ac:dyDescent="0.3">
      <c r="A306" s="116"/>
      <c r="B306" s="2" t="s">
        <v>17</v>
      </c>
      <c r="C306" s="133"/>
      <c r="D306" s="118"/>
      <c r="E306" s="140"/>
      <c r="F306" s="140"/>
      <c r="G306" s="32">
        <f>G305*101.3/100</f>
        <v>4228.5659000000005</v>
      </c>
      <c r="H306" s="32">
        <f>H305*101.3/100</f>
        <v>4502.3798000000006</v>
      </c>
      <c r="I306" s="32">
        <f>H306*106/100</f>
        <v>4772.5225880000007</v>
      </c>
      <c r="J306" s="32">
        <f>I306*106/100</f>
        <v>5058.8739432800012</v>
      </c>
      <c r="K306" s="32">
        <f t="shared" si="12"/>
        <v>5362.4063798768011</v>
      </c>
      <c r="L306" s="32">
        <f t="shared" si="12"/>
        <v>5684.1507626694092</v>
      </c>
      <c r="M306" s="32">
        <f t="shared" si="12"/>
        <v>6025.1998084295737</v>
      </c>
      <c r="N306" s="32">
        <f t="shared" si="12"/>
        <v>6386.7117969353485</v>
      </c>
      <c r="O306" s="32">
        <f t="shared" si="12"/>
        <v>6769.9145047514703</v>
      </c>
      <c r="P306" s="32">
        <f t="shared" si="12"/>
        <v>7176.109375036559</v>
      </c>
      <c r="Q306" s="32">
        <f t="shared" si="12"/>
        <v>7606.6759375387519</v>
      </c>
    </row>
    <row r="307" spans="1:17" ht="58.5" customHeight="1" x14ac:dyDescent="0.3">
      <c r="A307" s="116" t="s">
        <v>106</v>
      </c>
      <c r="B307" s="2" t="s">
        <v>231</v>
      </c>
      <c r="C307" s="131" t="s">
        <v>194</v>
      </c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2"/>
    </row>
    <row r="308" spans="1:17" x14ac:dyDescent="0.3">
      <c r="A308" s="116"/>
      <c r="B308" s="2" t="s">
        <v>15</v>
      </c>
      <c r="C308" s="132"/>
      <c r="D308" s="118" t="s">
        <v>62</v>
      </c>
      <c r="E308" s="138">
        <v>246.22069340092332</v>
      </c>
      <c r="F308" s="48">
        <v>249.3811313835152</v>
      </c>
      <c r="G308" s="48">
        <v>254.24515171197922</v>
      </c>
      <c r="H308" s="48">
        <v>259.38086303939963</v>
      </c>
      <c r="I308" s="48">
        <v>262.94843368014102</v>
      </c>
      <c r="J308" s="48">
        <v>266.56161172051787</v>
      </c>
      <c r="K308" s="48">
        <v>270.22095452146141</v>
      </c>
      <c r="L308" s="48">
        <v>273.92702605037829</v>
      </c>
      <c r="M308" s="48">
        <v>277.68039695774678</v>
      </c>
      <c r="N308" s="48">
        <v>275.8801599259603</v>
      </c>
      <c r="O308" s="48">
        <v>279.65325945833462</v>
      </c>
      <c r="P308" s="48">
        <v>283.47443505922081</v>
      </c>
      <c r="Q308" s="48">
        <v>287.3442729914525</v>
      </c>
    </row>
    <row r="309" spans="1:17" x14ac:dyDescent="0.3">
      <c r="A309" s="116"/>
      <c r="B309" s="2" t="s">
        <v>16</v>
      </c>
      <c r="C309" s="132"/>
      <c r="D309" s="118"/>
      <c r="E309" s="139"/>
      <c r="F309" s="48">
        <v>250.29797377830752</v>
      </c>
      <c r="G309" s="48">
        <v>255.17305372552659</v>
      </c>
      <c r="H309" s="48">
        <v>260.31894934333957</v>
      </c>
      <c r="I309" s="48">
        <v>264.8435575264844</v>
      </c>
      <c r="J309" s="48">
        <v>268.4758782319758</v>
      </c>
      <c r="K309" s="48">
        <v>272.15455705828759</v>
      </c>
      <c r="L309" s="48">
        <v>275.8801599259603</v>
      </c>
      <c r="M309" s="48">
        <v>279.65325945833462</v>
      </c>
      <c r="N309" s="48">
        <v>277.83329380154231</v>
      </c>
      <c r="O309" s="48">
        <v>281.62612195892251</v>
      </c>
      <c r="P309" s="48">
        <v>285.46722546385507</v>
      </c>
      <c r="Q309" s="48">
        <v>289.3571925920931</v>
      </c>
    </row>
    <row r="310" spans="1:17" ht="24.75" customHeight="1" x14ac:dyDescent="0.3">
      <c r="A310" s="116"/>
      <c r="B310" s="2" t="s">
        <v>17</v>
      </c>
      <c r="C310" s="133"/>
      <c r="D310" s="118"/>
      <c r="E310" s="140"/>
      <c r="F310" s="48">
        <v>251.21481617309985</v>
      </c>
      <c r="G310" s="48">
        <v>256.10095573907398</v>
      </c>
      <c r="H310" s="48">
        <v>260.7879924953096</v>
      </c>
      <c r="I310" s="48">
        <v>265.31733848807022</v>
      </c>
      <c r="J310" s="48">
        <v>268.95444485984029</v>
      </c>
      <c r="K310" s="48">
        <v>272.63795769249413</v>
      </c>
      <c r="L310" s="48">
        <v>276.36844339485577</v>
      </c>
      <c r="M310" s="48">
        <v>280.14647508348162</v>
      </c>
      <c r="N310" s="48">
        <v>278.32157727043784</v>
      </c>
      <c r="O310" s="48">
        <v>282.11933758406951</v>
      </c>
      <c r="P310" s="48">
        <v>285.96542306501362</v>
      </c>
      <c r="Q310" s="48">
        <v>289.86042249225329</v>
      </c>
    </row>
    <row r="311" spans="1:17" x14ac:dyDescent="0.3">
      <c r="A311" s="11" t="s">
        <v>107</v>
      </c>
      <c r="B311" s="118" t="s">
        <v>127</v>
      </c>
      <c r="C311" s="118"/>
      <c r="D311" s="118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8"/>
      <c r="P311" s="118"/>
      <c r="Q311" s="118"/>
    </row>
    <row r="312" spans="1:17" ht="80.25" customHeight="1" x14ac:dyDescent="0.3">
      <c r="A312" s="11"/>
      <c r="B312" s="126" t="s">
        <v>267</v>
      </c>
      <c r="C312" s="126"/>
      <c r="D312" s="126"/>
      <c r="E312" s="126"/>
      <c r="F312" s="126"/>
      <c r="G312" s="126"/>
      <c r="H312" s="126"/>
      <c r="I312" s="126"/>
      <c r="J312" s="126"/>
      <c r="K312" s="126"/>
      <c r="L312" s="126"/>
      <c r="M312" s="126"/>
      <c r="N312" s="126"/>
      <c r="O312" s="126"/>
      <c r="P312" s="126"/>
      <c r="Q312" s="126"/>
    </row>
    <row r="313" spans="1:17" s="20" customFormat="1" ht="59.25" customHeight="1" x14ac:dyDescent="0.3">
      <c r="A313" s="122" t="s">
        <v>108</v>
      </c>
      <c r="B313" s="18" t="s">
        <v>225</v>
      </c>
      <c r="C313" s="101" t="s">
        <v>194</v>
      </c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44"/>
    </row>
    <row r="314" spans="1:17" s="20" customFormat="1" x14ac:dyDescent="0.3">
      <c r="A314" s="122"/>
      <c r="B314" s="18" t="s">
        <v>15</v>
      </c>
      <c r="C314" s="102"/>
      <c r="D314" s="117" t="s">
        <v>212</v>
      </c>
      <c r="E314" s="127">
        <v>14.64</v>
      </c>
      <c r="F314" s="128">
        <v>14.76</v>
      </c>
      <c r="G314" s="77">
        <v>14.88</v>
      </c>
      <c r="H314" s="77">
        <v>15.0288</v>
      </c>
      <c r="I314" s="77">
        <v>15.254231999999998</v>
      </c>
      <c r="J314" s="77">
        <v>15.483045479999996</v>
      </c>
      <c r="K314" s="77">
        <v>15.715291162199994</v>
      </c>
      <c r="L314" s="77">
        <v>15.951020529632993</v>
      </c>
      <c r="M314" s="77">
        <v>16.190285837577488</v>
      </c>
      <c r="N314" s="77">
        <v>16.433140125141147</v>
      </c>
      <c r="O314" s="77">
        <v>16.679637227018262</v>
      </c>
      <c r="P314" s="77">
        <v>16.929831785423534</v>
      </c>
      <c r="Q314" s="77">
        <v>17.183779262204887</v>
      </c>
    </row>
    <row r="315" spans="1:17" s="20" customFormat="1" x14ac:dyDescent="0.3">
      <c r="A315" s="122"/>
      <c r="B315" s="18" t="s">
        <v>16</v>
      </c>
      <c r="C315" s="102"/>
      <c r="D315" s="117"/>
      <c r="E315" s="127"/>
      <c r="F315" s="129"/>
      <c r="G315" s="77">
        <v>14.91</v>
      </c>
      <c r="H315" s="77">
        <v>15.133649999999999</v>
      </c>
      <c r="I315" s="77">
        <v>15.587659499999999</v>
      </c>
      <c r="J315" s="77">
        <v>16.055289285000001</v>
      </c>
      <c r="K315" s="77">
        <v>16.536947963550002</v>
      </c>
      <c r="L315" s="77">
        <v>17.033056402456502</v>
      </c>
      <c r="M315" s="77">
        <v>17.544048094530197</v>
      </c>
      <c r="N315" s="77">
        <v>18.070369537366105</v>
      </c>
      <c r="O315" s="77">
        <v>18.612480623487087</v>
      </c>
      <c r="P315" s="77">
        <v>19.1708550421917</v>
      </c>
      <c r="Q315" s="77">
        <v>19.745980693457451</v>
      </c>
    </row>
    <row r="316" spans="1:17" s="20" customFormat="1" x14ac:dyDescent="0.3">
      <c r="A316" s="122"/>
      <c r="B316" s="18" t="s">
        <v>17</v>
      </c>
      <c r="C316" s="103"/>
      <c r="D316" s="117"/>
      <c r="E316" s="127"/>
      <c r="F316" s="130"/>
      <c r="G316" s="77">
        <v>14.98</v>
      </c>
      <c r="H316" s="77">
        <v>15.429400000000001</v>
      </c>
      <c r="I316" s="77">
        <v>16.355164000000002</v>
      </c>
      <c r="J316" s="77">
        <v>17.336473840000004</v>
      </c>
      <c r="K316" s="77">
        <v>18.376662270400004</v>
      </c>
      <c r="L316" s="77">
        <v>19.479262006624005</v>
      </c>
      <c r="M316" s="77">
        <v>20.648017727021447</v>
      </c>
      <c r="N316" s="77">
        <v>21.886898790642736</v>
      </c>
      <c r="O316" s="77">
        <v>23.2001127180813</v>
      </c>
      <c r="P316" s="77">
        <v>24.592119481166179</v>
      </c>
      <c r="Q316" s="77">
        <v>26.067646650036153</v>
      </c>
    </row>
    <row r="317" spans="1:17" s="20" customFormat="1" x14ac:dyDescent="0.3">
      <c r="A317" s="76">
        <v>4</v>
      </c>
      <c r="B317" s="150" t="s">
        <v>109</v>
      </c>
      <c r="C317" s="150"/>
      <c r="D317" s="150"/>
      <c r="E317" s="150"/>
      <c r="F317" s="150"/>
      <c r="G317" s="150"/>
      <c r="H317" s="150"/>
      <c r="I317" s="150"/>
      <c r="J317" s="150"/>
      <c r="K317" s="150"/>
      <c r="L317" s="150"/>
      <c r="M317" s="150"/>
      <c r="N317" s="150"/>
      <c r="O317" s="150"/>
      <c r="P317" s="150"/>
      <c r="Q317" s="150"/>
    </row>
    <row r="318" spans="1:17" s="20" customFormat="1" x14ac:dyDescent="0.3">
      <c r="A318" s="52" t="s">
        <v>138</v>
      </c>
      <c r="B318" s="117" t="s">
        <v>128</v>
      </c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7"/>
      <c r="P318" s="117"/>
      <c r="Q318" s="117"/>
    </row>
    <row r="319" spans="1:17" s="20" customFormat="1" ht="114" customHeight="1" x14ac:dyDescent="0.3">
      <c r="A319" s="104" t="s">
        <v>139</v>
      </c>
      <c r="B319" s="87" t="s">
        <v>269</v>
      </c>
      <c r="C319" s="101" t="s">
        <v>194</v>
      </c>
      <c r="D319" s="85"/>
      <c r="E319" s="39"/>
      <c r="F319" s="83"/>
      <c r="G319" s="40"/>
      <c r="H319" s="40"/>
      <c r="I319" s="40"/>
      <c r="J319" s="40"/>
      <c r="K319" s="83"/>
      <c r="L319" s="83"/>
      <c r="M319" s="40"/>
      <c r="N319" s="40"/>
      <c r="O319" s="40"/>
      <c r="P319" s="83"/>
      <c r="Q319" s="84"/>
    </row>
    <row r="320" spans="1:17" s="20" customFormat="1" x14ac:dyDescent="0.3">
      <c r="A320" s="105"/>
      <c r="B320" s="18" t="s">
        <v>15</v>
      </c>
      <c r="C320" s="102"/>
      <c r="D320" s="107" t="s">
        <v>189</v>
      </c>
      <c r="E320" s="110">
        <v>36</v>
      </c>
      <c r="F320" s="84">
        <v>35.9</v>
      </c>
      <c r="G320" s="84">
        <v>35.799999999999997</v>
      </c>
      <c r="H320" s="84">
        <v>35.700000000000003</v>
      </c>
      <c r="I320" s="84">
        <v>35.6</v>
      </c>
      <c r="J320" s="84">
        <v>35.5</v>
      </c>
      <c r="K320" s="84">
        <v>35.4</v>
      </c>
      <c r="L320" s="84">
        <v>35.299999999999997</v>
      </c>
      <c r="M320" s="84">
        <v>35.200000000000003</v>
      </c>
      <c r="N320" s="84">
        <v>35.1</v>
      </c>
      <c r="O320" s="84">
        <v>35</v>
      </c>
      <c r="P320" s="84">
        <v>34.9</v>
      </c>
      <c r="Q320" s="84">
        <v>34.799999999999997</v>
      </c>
    </row>
    <row r="321" spans="1:17" s="20" customFormat="1" x14ac:dyDescent="0.3">
      <c r="A321" s="105"/>
      <c r="B321" s="18" t="s">
        <v>16</v>
      </c>
      <c r="C321" s="102"/>
      <c r="D321" s="108"/>
      <c r="E321" s="111"/>
      <c r="F321" s="84">
        <v>36</v>
      </c>
      <c r="G321" s="84">
        <v>36</v>
      </c>
      <c r="H321" s="84">
        <v>36</v>
      </c>
      <c r="I321" s="84">
        <v>36</v>
      </c>
      <c r="J321" s="84">
        <v>36</v>
      </c>
      <c r="K321" s="84">
        <v>36</v>
      </c>
      <c r="L321" s="84">
        <v>36</v>
      </c>
      <c r="M321" s="84">
        <v>36</v>
      </c>
      <c r="N321" s="84">
        <v>36</v>
      </c>
      <c r="O321" s="84">
        <v>36</v>
      </c>
      <c r="P321" s="84">
        <v>36</v>
      </c>
      <c r="Q321" s="84">
        <v>36</v>
      </c>
    </row>
    <row r="322" spans="1:17" s="20" customFormat="1" x14ac:dyDescent="0.3">
      <c r="A322" s="106"/>
      <c r="B322" s="18" t="s">
        <v>17</v>
      </c>
      <c r="C322" s="103"/>
      <c r="D322" s="109"/>
      <c r="E322" s="112"/>
      <c r="F322" s="84">
        <v>36.1</v>
      </c>
      <c r="G322" s="84">
        <v>36.200000000000003</v>
      </c>
      <c r="H322" s="84">
        <v>36.299999999999997</v>
      </c>
      <c r="I322" s="84">
        <v>36.4</v>
      </c>
      <c r="J322" s="84">
        <v>36.5</v>
      </c>
      <c r="K322" s="84">
        <v>36.6</v>
      </c>
      <c r="L322" s="84">
        <v>36.700000000000003</v>
      </c>
      <c r="M322" s="84">
        <v>36.700000000000003</v>
      </c>
      <c r="N322" s="84">
        <v>36.799999999999997</v>
      </c>
      <c r="O322" s="84">
        <v>36.799999999999997</v>
      </c>
      <c r="P322" s="84">
        <v>36.9</v>
      </c>
      <c r="Q322" s="84">
        <v>36.9</v>
      </c>
    </row>
    <row r="323" spans="1:17" s="20" customFormat="1" ht="55.5" customHeight="1" x14ac:dyDescent="0.3">
      <c r="A323" s="104" t="s">
        <v>140</v>
      </c>
      <c r="B323" s="18" t="s">
        <v>268</v>
      </c>
      <c r="C323" s="101" t="s">
        <v>194</v>
      </c>
      <c r="D323" s="85"/>
      <c r="E323" s="39"/>
      <c r="F323" s="83"/>
      <c r="G323" s="40"/>
      <c r="H323" s="40"/>
      <c r="I323" s="40"/>
      <c r="J323" s="40"/>
      <c r="K323" s="83"/>
      <c r="L323" s="83"/>
      <c r="M323" s="40"/>
      <c r="N323" s="40"/>
      <c r="O323" s="40"/>
      <c r="P323" s="83"/>
      <c r="Q323" s="84"/>
    </row>
    <row r="324" spans="1:17" s="20" customFormat="1" x14ac:dyDescent="0.3">
      <c r="A324" s="105"/>
      <c r="B324" s="18" t="s">
        <v>15</v>
      </c>
      <c r="C324" s="102"/>
      <c r="D324" s="107" t="s">
        <v>189</v>
      </c>
      <c r="E324" s="113">
        <v>17</v>
      </c>
      <c r="F324" s="88">
        <v>18</v>
      </c>
      <c r="G324" s="88">
        <v>19</v>
      </c>
      <c r="H324" s="88">
        <v>20</v>
      </c>
      <c r="I324" s="88">
        <v>21</v>
      </c>
      <c r="J324" s="88">
        <v>22</v>
      </c>
      <c r="K324" s="88">
        <v>23</v>
      </c>
      <c r="L324" s="88">
        <v>24</v>
      </c>
      <c r="M324" s="88">
        <v>25</v>
      </c>
      <c r="N324" s="88">
        <v>26</v>
      </c>
      <c r="O324" s="88">
        <v>27</v>
      </c>
      <c r="P324" s="88">
        <v>28</v>
      </c>
      <c r="Q324" s="88">
        <v>30</v>
      </c>
    </row>
    <row r="325" spans="1:17" s="20" customFormat="1" x14ac:dyDescent="0.3">
      <c r="A325" s="105"/>
      <c r="B325" s="18" t="s">
        <v>16</v>
      </c>
      <c r="C325" s="102"/>
      <c r="D325" s="108"/>
      <c r="E325" s="114"/>
      <c r="F325" s="88">
        <v>20</v>
      </c>
      <c r="G325" s="88">
        <v>21</v>
      </c>
      <c r="H325" s="88">
        <v>22</v>
      </c>
      <c r="I325" s="88">
        <v>24</v>
      </c>
      <c r="J325" s="88">
        <v>25</v>
      </c>
      <c r="K325" s="88">
        <v>27</v>
      </c>
      <c r="L325" s="88">
        <v>28</v>
      </c>
      <c r="M325" s="88">
        <v>29</v>
      </c>
      <c r="N325" s="88">
        <v>30</v>
      </c>
      <c r="O325" s="88">
        <v>31</v>
      </c>
      <c r="P325" s="88">
        <v>32</v>
      </c>
      <c r="Q325" s="88">
        <v>33</v>
      </c>
    </row>
    <row r="326" spans="1:17" s="20" customFormat="1" x14ac:dyDescent="0.3">
      <c r="A326" s="106"/>
      <c r="B326" s="18" t="s">
        <v>17</v>
      </c>
      <c r="C326" s="103"/>
      <c r="D326" s="109"/>
      <c r="E326" s="115"/>
      <c r="F326" s="88">
        <v>23.543357835220984</v>
      </c>
      <c r="G326" s="88">
        <v>22.770539811151995</v>
      </c>
      <c r="H326" s="88">
        <v>23.188765256130559</v>
      </c>
      <c r="I326" s="88">
        <v>27.647528989490137</v>
      </c>
      <c r="J326" s="88">
        <v>26.942710965421146</v>
      </c>
      <c r="K326" s="88">
        <v>30.760269743733044</v>
      </c>
      <c r="L326" s="88">
        <v>31.238549706072302</v>
      </c>
      <c r="M326" s="88">
        <v>31.946048814653341</v>
      </c>
      <c r="N326" s="88">
        <v>44.597953163486878</v>
      </c>
      <c r="O326" s="88">
        <v>47</v>
      </c>
      <c r="P326" s="88">
        <v>49</v>
      </c>
      <c r="Q326" s="88">
        <v>50</v>
      </c>
    </row>
    <row r="327" spans="1:17" s="20" customFormat="1" ht="74.25" customHeight="1" x14ac:dyDescent="0.3">
      <c r="A327" s="104" t="s">
        <v>141</v>
      </c>
      <c r="B327" s="18" t="s">
        <v>227</v>
      </c>
      <c r="C327" s="101" t="s">
        <v>194</v>
      </c>
      <c r="D327" s="85"/>
      <c r="E327" s="39"/>
      <c r="F327" s="83"/>
      <c r="G327" s="40"/>
      <c r="H327" s="40"/>
      <c r="I327" s="40"/>
      <c r="J327" s="40"/>
      <c r="K327" s="83"/>
      <c r="L327" s="83"/>
      <c r="M327" s="40"/>
      <c r="N327" s="40"/>
      <c r="O327" s="40"/>
      <c r="P327" s="83"/>
      <c r="Q327" s="84"/>
    </row>
    <row r="328" spans="1:17" s="20" customFormat="1" x14ac:dyDescent="0.3">
      <c r="A328" s="105"/>
      <c r="B328" s="18" t="s">
        <v>15</v>
      </c>
      <c r="C328" s="102"/>
      <c r="D328" s="101" t="s">
        <v>189</v>
      </c>
      <c r="E328" s="154">
        <v>73.3</v>
      </c>
      <c r="F328" s="84">
        <v>73.5</v>
      </c>
      <c r="G328" s="84">
        <v>73.599999999999994</v>
      </c>
      <c r="H328" s="84">
        <v>73.7</v>
      </c>
      <c r="I328" s="84">
        <v>73.8</v>
      </c>
      <c r="J328" s="84">
        <v>73.900000000000006</v>
      </c>
      <c r="K328" s="84">
        <v>74.2</v>
      </c>
      <c r="L328" s="84">
        <v>74.400000000000006</v>
      </c>
      <c r="M328" s="84">
        <v>74.5</v>
      </c>
      <c r="N328" s="84">
        <v>74.599999999999994</v>
      </c>
      <c r="O328" s="84">
        <v>74.7</v>
      </c>
      <c r="P328" s="84">
        <v>74.8</v>
      </c>
      <c r="Q328" s="84">
        <v>75</v>
      </c>
    </row>
    <row r="329" spans="1:17" s="20" customFormat="1" x14ac:dyDescent="0.3">
      <c r="A329" s="105"/>
      <c r="B329" s="18" t="s">
        <v>16</v>
      </c>
      <c r="C329" s="102"/>
      <c r="D329" s="102"/>
      <c r="E329" s="155"/>
      <c r="F329" s="84">
        <v>73.599999999999994</v>
      </c>
      <c r="G329" s="84">
        <v>73.900000000000006</v>
      </c>
      <c r="H329" s="84">
        <v>74.400000000000006</v>
      </c>
      <c r="I329" s="84">
        <v>74.8</v>
      </c>
      <c r="J329" s="84">
        <v>75.3</v>
      </c>
      <c r="K329" s="84">
        <v>75.599999999999994</v>
      </c>
      <c r="L329" s="84">
        <v>76</v>
      </c>
      <c r="M329" s="84">
        <v>76.400000000000006</v>
      </c>
      <c r="N329" s="84">
        <v>76.8</v>
      </c>
      <c r="O329" s="84">
        <v>77.400000000000006</v>
      </c>
      <c r="P329" s="84">
        <v>77.900000000000006</v>
      </c>
      <c r="Q329" s="84">
        <v>78</v>
      </c>
    </row>
    <row r="330" spans="1:17" s="20" customFormat="1" x14ac:dyDescent="0.3">
      <c r="A330" s="106"/>
      <c r="B330" s="18" t="s">
        <v>17</v>
      </c>
      <c r="C330" s="103"/>
      <c r="D330" s="103"/>
      <c r="E330" s="156"/>
      <c r="F330" s="84">
        <v>73.7</v>
      </c>
      <c r="G330" s="84">
        <v>74.5</v>
      </c>
      <c r="H330" s="84">
        <v>75.5</v>
      </c>
      <c r="I330" s="84">
        <v>76.5</v>
      </c>
      <c r="J330" s="84">
        <v>77.5</v>
      </c>
      <c r="K330" s="84">
        <v>78.5</v>
      </c>
      <c r="L330" s="84">
        <v>79.5</v>
      </c>
      <c r="M330" s="84">
        <v>80.5</v>
      </c>
      <c r="N330" s="84">
        <v>81.5</v>
      </c>
      <c r="O330" s="84">
        <v>83</v>
      </c>
      <c r="P330" s="84">
        <v>84</v>
      </c>
      <c r="Q330" s="84">
        <v>85</v>
      </c>
    </row>
    <row r="331" spans="1:17" s="20" customFormat="1" ht="186.75" customHeight="1" x14ac:dyDescent="0.3">
      <c r="A331" s="104" t="s">
        <v>237</v>
      </c>
      <c r="B331" s="18" t="s">
        <v>190</v>
      </c>
      <c r="C331" s="101" t="s">
        <v>274</v>
      </c>
      <c r="D331" s="80"/>
      <c r="E331" s="39"/>
      <c r="F331" s="78"/>
      <c r="G331" s="40"/>
      <c r="H331" s="40"/>
      <c r="I331" s="40"/>
      <c r="J331" s="40"/>
      <c r="K331" s="78"/>
      <c r="L331" s="78"/>
      <c r="M331" s="40"/>
      <c r="N331" s="40"/>
      <c r="O331" s="40"/>
      <c r="P331" s="78"/>
      <c r="Q331" s="79"/>
    </row>
    <row r="332" spans="1:17" s="20" customFormat="1" x14ac:dyDescent="0.3">
      <c r="A332" s="105"/>
      <c r="B332" s="18" t="s">
        <v>15</v>
      </c>
      <c r="C332" s="102"/>
      <c r="D332" s="101" t="s">
        <v>189</v>
      </c>
      <c r="E332" s="113">
        <v>100</v>
      </c>
      <c r="F332" s="81">
        <v>100</v>
      </c>
      <c r="G332" s="81">
        <v>100</v>
      </c>
      <c r="H332" s="81">
        <v>100</v>
      </c>
      <c r="I332" s="81">
        <v>100</v>
      </c>
      <c r="J332" s="81">
        <v>100</v>
      </c>
      <c r="K332" s="81">
        <v>100</v>
      </c>
      <c r="L332" s="81">
        <v>100</v>
      </c>
      <c r="M332" s="81">
        <v>100</v>
      </c>
      <c r="N332" s="81">
        <v>100</v>
      </c>
      <c r="O332" s="81">
        <v>100</v>
      </c>
      <c r="P332" s="81">
        <v>100</v>
      </c>
      <c r="Q332" s="81">
        <v>100</v>
      </c>
    </row>
    <row r="333" spans="1:17" s="20" customFormat="1" x14ac:dyDescent="0.3">
      <c r="A333" s="105"/>
      <c r="B333" s="18" t="s">
        <v>16</v>
      </c>
      <c r="C333" s="102"/>
      <c r="D333" s="102"/>
      <c r="E333" s="114"/>
      <c r="F333" s="81">
        <v>100</v>
      </c>
      <c r="G333" s="81">
        <v>100</v>
      </c>
      <c r="H333" s="81">
        <v>100</v>
      </c>
      <c r="I333" s="81">
        <v>100</v>
      </c>
      <c r="J333" s="81">
        <v>100</v>
      </c>
      <c r="K333" s="81">
        <v>100</v>
      </c>
      <c r="L333" s="81">
        <v>100</v>
      </c>
      <c r="M333" s="81">
        <v>100</v>
      </c>
      <c r="N333" s="81">
        <v>100</v>
      </c>
      <c r="O333" s="81">
        <v>100</v>
      </c>
      <c r="P333" s="81">
        <v>100</v>
      </c>
      <c r="Q333" s="81">
        <v>100</v>
      </c>
    </row>
    <row r="334" spans="1:17" s="20" customFormat="1" x14ac:dyDescent="0.3">
      <c r="A334" s="106"/>
      <c r="B334" s="18" t="s">
        <v>17</v>
      </c>
      <c r="C334" s="103"/>
      <c r="D334" s="103"/>
      <c r="E334" s="115"/>
      <c r="F334" s="81">
        <v>100</v>
      </c>
      <c r="G334" s="81">
        <v>100</v>
      </c>
      <c r="H334" s="81">
        <v>100</v>
      </c>
      <c r="I334" s="81">
        <v>100</v>
      </c>
      <c r="J334" s="81">
        <v>100</v>
      </c>
      <c r="K334" s="81">
        <v>100</v>
      </c>
      <c r="L334" s="81">
        <v>100</v>
      </c>
      <c r="M334" s="81">
        <v>100</v>
      </c>
      <c r="N334" s="81">
        <v>100</v>
      </c>
      <c r="O334" s="81">
        <v>100</v>
      </c>
      <c r="P334" s="81">
        <v>100</v>
      </c>
      <c r="Q334" s="81">
        <v>100</v>
      </c>
    </row>
    <row r="335" spans="1:17" s="20" customFormat="1" ht="73.5" customHeight="1" x14ac:dyDescent="0.3">
      <c r="A335" s="104" t="s">
        <v>236</v>
      </c>
      <c r="B335" s="18" t="s">
        <v>238</v>
      </c>
      <c r="C335" s="101" t="s">
        <v>274</v>
      </c>
      <c r="D335" s="80"/>
      <c r="E335" s="39"/>
      <c r="F335" s="78"/>
      <c r="G335" s="40"/>
      <c r="H335" s="40"/>
      <c r="I335" s="40"/>
      <c r="J335" s="40"/>
      <c r="K335" s="78"/>
      <c r="L335" s="78"/>
      <c r="M335" s="40"/>
      <c r="N335" s="40"/>
      <c r="O335" s="40"/>
      <c r="P335" s="78"/>
      <c r="Q335" s="79"/>
    </row>
    <row r="336" spans="1:17" s="20" customFormat="1" x14ac:dyDescent="0.3">
      <c r="A336" s="105"/>
      <c r="B336" s="18" t="s">
        <v>15</v>
      </c>
      <c r="C336" s="102"/>
      <c r="D336" s="101" t="s">
        <v>189</v>
      </c>
      <c r="E336" s="147">
        <v>14.63</v>
      </c>
      <c r="F336" s="82">
        <v>7.5</v>
      </c>
      <c r="G336" s="82">
        <v>7.8</v>
      </c>
      <c r="H336" s="82">
        <v>8</v>
      </c>
      <c r="I336" s="82">
        <v>8.1999999999999993</v>
      </c>
      <c r="J336" s="82">
        <v>8.4</v>
      </c>
      <c r="K336" s="82">
        <v>8.9</v>
      </c>
      <c r="L336" s="82">
        <v>9</v>
      </c>
      <c r="M336" s="82">
        <v>9.5</v>
      </c>
      <c r="N336" s="82">
        <v>9.8000000000000007</v>
      </c>
      <c r="O336" s="82">
        <v>10.199999999999999</v>
      </c>
      <c r="P336" s="82">
        <v>10.9</v>
      </c>
      <c r="Q336" s="82">
        <v>11.5</v>
      </c>
    </row>
    <row r="337" spans="1:17" s="20" customFormat="1" x14ac:dyDescent="0.3">
      <c r="A337" s="105"/>
      <c r="B337" s="18" t="s">
        <v>16</v>
      </c>
      <c r="C337" s="102"/>
      <c r="D337" s="102"/>
      <c r="E337" s="148"/>
      <c r="F337" s="82">
        <v>9.6</v>
      </c>
      <c r="G337" s="82">
        <v>9.6</v>
      </c>
      <c r="H337" s="82">
        <v>9.6</v>
      </c>
      <c r="I337" s="82">
        <v>9.9</v>
      </c>
      <c r="J337" s="82">
        <v>10.199999999999999</v>
      </c>
      <c r="K337" s="82">
        <v>10.8</v>
      </c>
      <c r="L337" s="82">
        <v>10.4</v>
      </c>
      <c r="M337" s="82">
        <v>10.9</v>
      </c>
      <c r="N337" s="82">
        <v>11.5</v>
      </c>
      <c r="O337" s="82">
        <v>12.1</v>
      </c>
      <c r="P337" s="82">
        <v>12.8</v>
      </c>
      <c r="Q337" s="82">
        <v>13.5</v>
      </c>
    </row>
    <row r="338" spans="1:17" s="20" customFormat="1" x14ac:dyDescent="0.3">
      <c r="A338" s="106"/>
      <c r="B338" s="18" t="s">
        <v>17</v>
      </c>
      <c r="C338" s="103"/>
      <c r="D338" s="103"/>
      <c r="E338" s="149"/>
      <c r="F338" s="82">
        <v>10.199999999999999</v>
      </c>
      <c r="G338" s="82">
        <v>10.8</v>
      </c>
      <c r="H338" s="82">
        <v>11.2</v>
      </c>
      <c r="I338" s="82">
        <v>11.5</v>
      </c>
      <c r="J338" s="82">
        <v>11.9</v>
      </c>
      <c r="K338" s="82">
        <v>12.3</v>
      </c>
      <c r="L338" s="82">
        <v>12.6</v>
      </c>
      <c r="M338" s="82">
        <v>13</v>
      </c>
      <c r="N338" s="82">
        <v>13.5</v>
      </c>
      <c r="O338" s="82">
        <v>14</v>
      </c>
      <c r="P338" s="82">
        <v>14.6</v>
      </c>
      <c r="Q338" s="82">
        <v>15</v>
      </c>
    </row>
    <row r="339" spans="1:17" x14ac:dyDescent="0.3">
      <c r="A339" s="11" t="s">
        <v>110</v>
      </c>
      <c r="B339" s="118" t="s">
        <v>131</v>
      </c>
      <c r="C339" s="118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</row>
    <row r="340" spans="1:17" ht="116.25" customHeight="1" x14ac:dyDescent="0.3">
      <c r="A340" s="116" t="s">
        <v>111</v>
      </c>
      <c r="B340" s="2" t="s">
        <v>113</v>
      </c>
      <c r="C340" s="131" t="s">
        <v>275</v>
      </c>
      <c r="D340" s="3"/>
      <c r="E340" s="8"/>
      <c r="F340" s="11"/>
      <c r="G340" s="12"/>
      <c r="H340" s="12"/>
      <c r="I340" s="12"/>
      <c r="J340" s="12"/>
      <c r="K340" s="11"/>
      <c r="L340" s="11"/>
      <c r="M340" s="12"/>
      <c r="N340" s="12"/>
      <c r="O340" s="12"/>
      <c r="P340" s="11"/>
      <c r="Q340" s="13"/>
    </row>
    <row r="341" spans="1:17" x14ac:dyDescent="0.3">
      <c r="A341" s="116"/>
      <c r="B341" s="2" t="s">
        <v>15</v>
      </c>
      <c r="C341" s="132"/>
      <c r="D341" s="144" t="s">
        <v>149</v>
      </c>
      <c r="E341" s="145">
        <v>90</v>
      </c>
      <c r="F341" s="58">
        <v>89</v>
      </c>
      <c r="G341" s="58">
        <v>90</v>
      </c>
      <c r="H341" s="58">
        <v>91</v>
      </c>
      <c r="I341" s="58">
        <v>92</v>
      </c>
      <c r="J341" s="58">
        <v>93</v>
      </c>
      <c r="K341" s="58">
        <v>94</v>
      </c>
      <c r="L341" s="58">
        <v>95</v>
      </c>
      <c r="M341" s="58">
        <v>96</v>
      </c>
      <c r="N341" s="58">
        <v>96</v>
      </c>
      <c r="O341" s="58">
        <v>96</v>
      </c>
      <c r="P341" s="58">
        <v>96</v>
      </c>
      <c r="Q341" s="58">
        <v>96</v>
      </c>
    </row>
    <row r="342" spans="1:17" x14ac:dyDescent="0.3">
      <c r="A342" s="116"/>
      <c r="B342" s="2" t="s">
        <v>16</v>
      </c>
      <c r="C342" s="132"/>
      <c r="D342" s="144"/>
      <c r="E342" s="145"/>
      <c r="F342" s="58">
        <v>90</v>
      </c>
      <c r="G342" s="58">
        <v>91</v>
      </c>
      <c r="H342" s="58">
        <v>92</v>
      </c>
      <c r="I342" s="58">
        <v>93</v>
      </c>
      <c r="J342" s="58">
        <v>94</v>
      </c>
      <c r="K342" s="58">
        <v>95</v>
      </c>
      <c r="L342" s="58">
        <v>96</v>
      </c>
      <c r="M342" s="58">
        <v>97</v>
      </c>
      <c r="N342" s="58">
        <v>97</v>
      </c>
      <c r="O342" s="58">
        <v>97</v>
      </c>
      <c r="P342" s="58">
        <v>97</v>
      </c>
      <c r="Q342" s="58">
        <v>97</v>
      </c>
    </row>
    <row r="343" spans="1:17" x14ac:dyDescent="0.3">
      <c r="A343" s="116"/>
      <c r="B343" s="2" t="s">
        <v>17</v>
      </c>
      <c r="C343" s="133"/>
      <c r="D343" s="144"/>
      <c r="E343" s="145"/>
      <c r="F343" s="58">
        <v>91</v>
      </c>
      <c r="G343" s="58">
        <v>92</v>
      </c>
      <c r="H343" s="58">
        <v>93</v>
      </c>
      <c r="I343" s="58">
        <v>94</v>
      </c>
      <c r="J343" s="58">
        <v>95</v>
      </c>
      <c r="K343" s="58">
        <v>96</v>
      </c>
      <c r="L343" s="58">
        <v>97</v>
      </c>
      <c r="M343" s="58">
        <v>98</v>
      </c>
      <c r="N343" s="58">
        <v>98</v>
      </c>
      <c r="O343" s="58">
        <v>98</v>
      </c>
      <c r="P343" s="58">
        <v>98</v>
      </c>
      <c r="Q343" s="58">
        <v>99</v>
      </c>
    </row>
    <row r="344" spans="1:17" ht="78.75" customHeight="1" x14ac:dyDescent="0.3">
      <c r="A344" s="116" t="s">
        <v>112</v>
      </c>
      <c r="B344" s="2" t="s">
        <v>114</v>
      </c>
      <c r="C344" s="131" t="s">
        <v>213</v>
      </c>
      <c r="D344" s="3"/>
      <c r="E344" s="8"/>
      <c r="F344" s="11"/>
      <c r="G344" s="12"/>
      <c r="H344" s="12"/>
      <c r="I344" s="12"/>
      <c r="J344" s="12"/>
      <c r="K344" s="11"/>
      <c r="L344" s="11"/>
      <c r="M344" s="12"/>
      <c r="N344" s="12"/>
      <c r="O344" s="12"/>
      <c r="P344" s="11"/>
      <c r="Q344" s="13"/>
    </row>
    <row r="345" spans="1:17" x14ac:dyDescent="0.3">
      <c r="A345" s="116"/>
      <c r="B345" s="2" t="s">
        <v>15</v>
      </c>
      <c r="C345" s="132"/>
      <c r="D345" s="144" t="s">
        <v>149</v>
      </c>
      <c r="E345" s="146">
        <v>40</v>
      </c>
      <c r="F345" s="59">
        <v>45</v>
      </c>
      <c r="G345" s="59">
        <v>46</v>
      </c>
      <c r="H345" s="59">
        <v>48</v>
      </c>
      <c r="I345" s="59">
        <v>50</v>
      </c>
      <c r="J345" s="59">
        <v>52</v>
      </c>
      <c r="K345" s="59">
        <v>54</v>
      </c>
      <c r="L345" s="59">
        <v>55</v>
      </c>
      <c r="M345" s="59">
        <v>60</v>
      </c>
      <c r="N345" s="59">
        <v>67</v>
      </c>
      <c r="O345" s="59">
        <v>78</v>
      </c>
      <c r="P345" s="59">
        <v>87</v>
      </c>
      <c r="Q345" s="59">
        <v>100</v>
      </c>
    </row>
    <row r="346" spans="1:17" x14ac:dyDescent="0.3">
      <c r="A346" s="116"/>
      <c r="B346" s="2" t="s">
        <v>16</v>
      </c>
      <c r="C346" s="132"/>
      <c r="D346" s="144"/>
      <c r="E346" s="146"/>
      <c r="F346" s="9">
        <v>47</v>
      </c>
      <c r="G346" s="59">
        <v>48</v>
      </c>
      <c r="H346" s="59">
        <v>50</v>
      </c>
      <c r="I346" s="9">
        <v>53</v>
      </c>
      <c r="J346" s="9">
        <v>55</v>
      </c>
      <c r="K346" s="9">
        <v>57</v>
      </c>
      <c r="L346" s="9">
        <v>58</v>
      </c>
      <c r="M346" s="9">
        <v>68</v>
      </c>
      <c r="N346" s="9">
        <v>73</v>
      </c>
      <c r="O346" s="9">
        <v>83</v>
      </c>
      <c r="P346" s="9">
        <v>93</v>
      </c>
      <c r="Q346" s="9">
        <v>100</v>
      </c>
    </row>
    <row r="347" spans="1:17" x14ac:dyDescent="0.3">
      <c r="A347" s="116"/>
      <c r="B347" s="2" t="s">
        <v>17</v>
      </c>
      <c r="C347" s="133"/>
      <c r="D347" s="144"/>
      <c r="E347" s="146"/>
      <c r="F347" s="59">
        <v>51</v>
      </c>
      <c r="G347" s="59">
        <v>52</v>
      </c>
      <c r="H347" s="59">
        <v>54</v>
      </c>
      <c r="I347" s="59">
        <v>56</v>
      </c>
      <c r="J347" s="59">
        <v>58</v>
      </c>
      <c r="K347" s="59">
        <v>60</v>
      </c>
      <c r="L347" s="59">
        <v>65</v>
      </c>
      <c r="M347" s="59">
        <v>72</v>
      </c>
      <c r="N347" s="59">
        <v>78</v>
      </c>
      <c r="O347" s="59">
        <v>88</v>
      </c>
      <c r="P347" s="59">
        <v>96</v>
      </c>
      <c r="Q347" s="59">
        <v>100</v>
      </c>
    </row>
    <row r="348" spans="1:17" x14ac:dyDescent="0.3">
      <c r="A348" s="11" t="s">
        <v>142</v>
      </c>
      <c r="B348" s="118" t="s">
        <v>132</v>
      </c>
      <c r="C348" s="118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8"/>
      <c r="P348" s="118"/>
      <c r="Q348" s="118"/>
    </row>
    <row r="349" spans="1:17" ht="78" customHeight="1" x14ac:dyDescent="0.3">
      <c r="A349" s="122" t="s">
        <v>143</v>
      </c>
      <c r="B349" s="18" t="s">
        <v>234</v>
      </c>
      <c r="C349" s="101" t="s">
        <v>203</v>
      </c>
      <c r="D349" s="45"/>
      <c r="E349" s="39"/>
      <c r="F349" s="47"/>
      <c r="G349" s="40"/>
      <c r="H349" s="40"/>
      <c r="I349" s="40"/>
      <c r="J349" s="40"/>
      <c r="K349" s="47"/>
      <c r="L349" s="47"/>
      <c r="M349" s="40"/>
      <c r="N349" s="40"/>
      <c r="O349" s="40"/>
      <c r="P349" s="47"/>
      <c r="Q349" s="44"/>
    </row>
    <row r="350" spans="1:17" x14ac:dyDescent="0.3">
      <c r="A350" s="122"/>
      <c r="B350" s="18" t="s">
        <v>15</v>
      </c>
      <c r="C350" s="102"/>
      <c r="D350" s="117" t="s">
        <v>62</v>
      </c>
      <c r="E350" s="113">
        <v>2</v>
      </c>
      <c r="F350" s="151">
        <v>4</v>
      </c>
      <c r="G350" s="49">
        <v>4</v>
      </c>
      <c r="H350" s="49">
        <v>4</v>
      </c>
      <c r="I350" s="49">
        <v>4</v>
      </c>
      <c r="J350" s="49">
        <v>4</v>
      </c>
      <c r="K350" s="49">
        <v>4</v>
      </c>
      <c r="L350" s="49">
        <v>4</v>
      </c>
      <c r="M350" s="49">
        <v>4</v>
      </c>
      <c r="N350" s="49">
        <v>4</v>
      </c>
      <c r="O350" s="49">
        <v>4</v>
      </c>
      <c r="P350" s="49">
        <v>4</v>
      </c>
      <c r="Q350" s="49">
        <v>4</v>
      </c>
    </row>
    <row r="351" spans="1:17" x14ac:dyDescent="0.3">
      <c r="A351" s="122"/>
      <c r="B351" s="18" t="s">
        <v>16</v>
      </c>
      <c r="C351" s="102"/>
      <c r="D351" s="117"/>
      <c r="E351" s="114"/>
      <c r="F351" s="152"/>
      <c r="G351" s="49">
        <v>4</v>
      </c>
      <c r="H351" s="49">
        <v>5</v>
      </c>
      <c r="I351" s="49">
        <v>5</v>
      </c>
      <c r="J351" s="49">
        <v>5</v>
      </c>
      <c r="K351" s="49">
        <v>5</v>
      </c>
      <c r="L351" s="49">
        <v>5</v>
      </c>
      <c r="M351" s="49">
        <v>5</v>
      </c>
      <c r="N351" s="49">
        <v>5</v>
      </c>
      <c r="O351" s="49">
        <v>5</v>
      </c>
      <c r="P351" s="49">
        <v>5</v>
      </c>
      <c r="Q351" s="49">
        <v>5</v>
      </c>
    </row>
    <row r="352" spans="1:17" x14ac:dyDescent="0.3">
      <c r="A352" s="122"/>
      <c r="B352" s="18" t="s">
        <v>17</v>
      </c>
      <c r="C352" s="103"/>
      <c r="D352" s="117"/>
      <c r="E352" s="115"/>
      <c r="F352" s="153"/>
      <c r="G352" s="49">
        <v>4</v>
      </c>
      <c r="H352" s="49">
        <v>5</v>
      </c>
      <c r="I352" s="49">
        <v>6</v>
      </c>
      <c r="J352" s="49">
        <v>6</v>
      </c>
      <c r="K352" s="49">
        <v>6</v>
      </c>
      <c r="L352" s="49">
        <v>6</v>
      </c>
      <c r="M352" s="49">
        <v>7</v>
      </c>
      <c r="N352" s="49">
        <v>7</v>
      </c>
      <c r="O352" s="49">
        <v>7</v>
      </c>
      <c r="P352" s="49">
        <v>8</v>
      </c>
      <c r="Q352" s="49">
        <v>8</v>
      </c>
    </row>
    <row r="353" spans="1:17" x14ac:dyDescent="0.3">
      <c r="A353" s="11" t="s">
        <v>144</v>
      </c>
      <c r="B353" s="118" t="s">
        <v>133</v>
      </c>
      <c r="C353" s="118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</row>
    <row r="354" spans="1:17" ht="55.5" customHeight="1" x14ac:dyDescent="0.3">
      <c r="A354" s="116" t="s">
        <v>145</v>
      </c>
      <c r="B354" s="2" t="s">
        <v>134</v>
      </c>
      <c r="C354" s="131" t="s">
        <v>203</v>
      </c>
      <c r="D354" s="50"/>
      <c r="E354" s="39"/>
      <c r="F354" s="52"/>
      <c r="G354" s="40"/>
      <c r="H354" s="40"/>
      <c r="I354" s="40"/>
      <c r="J354" s="40"/>
      <c r="K354" s="52"/>
      <c r="L354" s="52"/>
      <c r="M354" s="40"/>
      <c r="N354" s="40"/>
      <c r="O354" s="40"/>
      <c r="P354" s="52"/>
      <c r="Q354" s="44"/>
    </row>
    <row r="355" spans="1:17" x14ac:dyDescent="0.3">
      <c r="A355" s="116"/>
      <c r="B355" s="2" t="s">
        <v>15</v>
      </c>
      <c r="C355" s="132"/>
      <c r="D355" s="117" t="s">
        <v>149</v>
      </c>
      <c r="E355" s="147">
        <v>1.1399999999999999</v>
      </c>
      <c r="F355" s="75">
        <v>1.1200000000000001</v>
      </c>
      <c r="G355" s="75">
        <v>1.3</v>
      </c>
      <c r="H355" s="75">
        <v>1.42</v>
      </c>
      <c r="I355" s="75">
        <v>1.51</v>
      </c>
      <c r="J355" s="75">
        <v>1.6</v>
      </c>
      <c r="K355" s="75">
        <v>1.69</v>
      </c>
      <c r="L355" s="75">
        <v>1.74</v>
      </c>
      <c r="M355" s="75">
        <v>1.88</v>
      </c>
      <c r="N355" s="75">
        <v>2.09</v>
      </c>
      <c r="O355" s="75">
        <v>2.2400000000000002</v>
      </c>
      <c r="P355" s="75">
        <v>2.39</v>
      </c>
      <c r="Q355" s="75">
        <v>2.57</v>
      </c>
    </row>
    <row r="356" spans="1:17" x14ac:dyDescent="0.3">
      <c r="A356" s="116"/>
      <c r="B356" s="2" t="s">
        <v>16</v>
      </c>
      <c r="C356" s="132"/>
      <c r="D356" s="117"/>
      <c r="E356" s="148"/>
      <c r="F356" s="75">
        <v>1.1200000000000001</v>
      </c>
      <c r="G356" s="75">
        <v>1.32</v>
      </c>
      <c r="H356" s="75">
        <v>1.45</v>
      </c>
      <c r="I356" s="75">
        <v>1.54</v>
      </c>
      <c r="J356" s="75">
        <v>1.64</v>
      </c>
      <c r="K356" s="75">
        <v>1.77</v>
      </c>
      <c r="L356" s="75">
        <v>1.85</v>
      </c>
      <c r="M356" s="75">
        <v>1.95</v>
      </c>
      <c r="N356" s="75">
        <v>2.15</v>
      </c>
      <c r="O356" s="75">
        <v>2.31</v>
      </c>
      <c r="P356" s="75">
        <v>2.46</v>
      </c>
      <c r="Q356" s="75">
        <v>2.68</v>
      </c>
    </row>
    <row r="357" spans="1:17" x14ac:dyDescent="0.3">
      <c r="A357" s="116"/>
      <c r="B357" s="2" t="s">
        <v>17</v>
      </c>
      <c r="C357" s="133"/>
      <c r="D357" s="117"/>
      <c r="E357" s="149"/>
      <c r="F357" s="75">
        <v>1.1200000000000001</v>
      </c>
      <c r="G357" s="75">
        <v>1.35</v>
      </c>
      <c r="H357" s="75">
        <v>1.48</v>
      </c>
      <c r="I357" s="75">
        <v>1.6</v>
      </c>
      <c r="J357" s="75">
        <v>1.71</v>
      </c>
      <c r="K357" s="75">
        <v>1.83</v>
      </c>
      <c r="L357" s="75">
        <v>1.98</v>
      </c>
      <c r="M357" s="75">
        <v>2.27</v>
      </c>
      <c r="N357" s="75">
        <v>2.68</v>
      </c>
      <c r="O357" s="75">
        <v>3.1</v>
      </c>
      <c r="P357" s="75">
        <v>3.41</v>
      </c>
      <c r="Q357" s="75">
        <v>4.0199999999999996</v>
      </c>
    </row>
    <row r="358" spans="1:17" ht="55.5" customHeight="1" x14ac:dyDescent="0.3">
      <c r="A358" s="116" t="s">
        <v>281</v>
      </c>
      <c r="B358" s="2" t="s">
        <v>242</v>
      </c>
      <c r="C358" s="131" t="s">
        <v>203</v>
      </c>
      <c r="D358" s="91"/>
      <c r="E358" s="39"/>
      <c r="F358" s="92"/>
      <c r="G358" s="40"/>
      <c r="H358" s="40"/>
      <c r="I358" s="40"/>
      <c r="J358" s="40"/>
      <c r="K358" s="92"/>
      <c r="L358" s="92"/>
      <c r="M358" s="40"/>
      <c r="N358" s="40"/>
      <c r="O358" s="40"/>
      <c r="P358" s="92"/>
      <c r="Q358" s="93"/>
    </row>
    <row r="359" spans="1:17" x14ac:dyDescent="0.3">
      <c r="A359" s="116"/>
      <c r="B359" s="2" t="s">
        <v>15</v>
      </c>
      <c r="C359" s="132"/>
      <c r="D359" s="117" t="s">
        <v>245</v>
      </c>
      <c r="E359" s="147">
        <v>41</v>
      </c>
      <c r="F359" s="75">
        <v>41</v>
      </c>
      <c r="G359" s="75">
        <v>41</v>
      </c>
      <c r="H359" s="75">
        <v>42</v>
      </c>
      <c r="I359" s="75">
        <v>42</v>
      </c>
      <c r="J359" s="75">
        <v>43</v>
      </c>
      <c r="K359" s="75">
        <v>43</v>
      </c>
      <c r="L359" s="75">
        <v>44</v>
      </c>
      <c r="M359" s="75">
        <v>44</v>
      </c>
      <c r="N359" s="75">
        <v>45</v>
      </c>
      <c r="O359" s="75">
        <v>45</v>
      </c>
      <c r="P359" s="75">
        <v>46</v>
      </c>
      <c r="Q359" s="75">
        <v>46</v>
      </c>
    </row>
    <row r="360" spans="1:17" x14ac:dyDescent="0.3">
      <c r="A360" s="116"/>
      <c r="B360" s="2" t="s">
        <v>16</v>
      </c>
      <c r="C360" s="132"/>
      <c r="D360" s="117"/>
      <c r="E360" s="148"/>
      <c r="F360" s="75">
        <v>42</v>
      </c>
      <c r="G360" s="75">
        <v>42</v>
      </c>
      <c r="H360" s="75">
        <v>43</v>
      </c>
      <c r="I360" s="75">
        <v>43</v>
      </c>
      <c r="J360" s="75">
        <v>44</v>
      </c>
      <c r="K360" s="75">
        <v>44</v>
      </c>
      <c r="L360" s="75">
        <v>45</v>
      </c>
      <c r="M360" s="75">
        <v>45</v>
      </c>
      <c r="N360" s="75">
        <v>46</v>
      </c>
      <c r="O360" s="75">
        <v>46</v>
      </c>
      <c r="P360" s="75">
        <v>47</v>
      </c>
      <c r="Q360" s="75">
        <v>47</v>
      </c>
    </row>
    <row r="361" spans="1:17" x14ac:dyDescent="0.3">
      <c r="A361" s="116"/>
      <c r="B361" s="2" t="s">
        <v>17</v>
      </c>
      <c r="C361" s="133"/>
      <c r="D361" s="117"/>
      <c r="E361" s="149"/>
      <c r="F361" s="75">
        <v>42</v>
      </c>
      <c r="G361" s="75">
        <v>43</v>
      </c>
      <c r="H361" s="75">
        <v>44</v>
      </c>
      <c r="I361" s="75">
        <v>44</v>
      </c>
      <c r="J361" s="75">
        <v>45</v>
      </c>
      <c r="K361" s="75">
        <v>45</v>
      </c>
      <c r="L361" s="75">
        <v>46</v>
      </c>
      <c r="M361" s="75">
        <v>46</v>
      </c>
      <c r="N361" s="75">
        <v>47</v>
      </c>
      <c r="O361" s="75">
        <v>47</v>
      </c>
      <c r="P361" s="75">
        <v>48</v>
      </c>
      <c r="Q361" s="75">
        <v>48</v>
      </c>
    </row>
    <row r="362" spans="1:17" ht="44.25" customHeight="1" x14ac:dyDescent="0.3"/>
    <row r="363" spans="1:17" ht="73.5" customHeight="1" x14ac:dyDescent="0.3"/>
  </sheetData>
  <mergeCells count="370">
    <mergeCell ref="A358:A361"/>
    <mergeCell ref="C358:C361"/>
    <mergeCell ref="D359:D361"/>
    <mergeCell ref="E359:E361"/>
    <mergeCell ref="A275:A278"/>
    <mergeCell ref="D276:D278"/>
    <mergeCell ref="E276:E278"/>
    <mergeCell ref="C267:C270"/>
    <mergeCell ref="C271:C274"/>
    <mergeCell ref="A267:A270"/>
    <mergeCell ref="A271:A274"/>
    <mergeCell ref="B284:Q284"/>
    <mergeCell ref="D304:D306"/>
    <mergeCell ref="E304:E306"/>
    <mergeCell ref="D268:D270"/>
    <mergeCell ref="E268:E270"/>
    <mergeCell ref="A285:A288"/>
    <mergeCell ref="D286:D288"/>
    <mergeCell ref="E286:E288"/>
    <mergeCell ref="A289:A292"/>
    <mergeCell ref="D290:D292"/>
    <mergeCell ref="E290:E292"/>
    <mergeCell ref="A354:A357"/>
    <mergeCell ref="D355:D357"/>
    <mergeCell ref="C164:C167"/>
    <mergeCell ref="B226:Q226"/>
    <mergeCell ref="B227:Q227"/>
    <mergeCell ref="D229:D231"/>
    <mergeCell ref="E229:E231"/>
    <mergeCell ref="F252:F254"/>
    <mergeCell ref="C264:C266"/>
    <mergeCell ref="D264:D266"/>
    <mergeCell ref="E264:E266"/>
    <mergeCell ref="C204:C207"/>
    <mergeCell ref="B209:Q209"/>
    <mergeCell ref="E171:E173"/>
    <mergeCell ref="C232:C235"/>
    <mergeCell ref="A174:A177"/>
    <mergeCell ref="D175:D177"/>
    <mergeCell ref="E175:E177"/>
    <mergeCell ref="A178:A181"/>
    <mergeCell ref="D179:D181"/>
    <mergeCell ref="E179:E181"/>
    <mergeCell ref="C170:C173"/>
    <mergeCell ref="C174:C177"/>
    <mergeCell ref="C178:C181"/>
    <mergeCell ref="A182:A185"/>
    <mergeCell ref="A156:A159"/>
    <mergeCell ref="A137:A140"/>
    <mergeCell ref="D138:D140"/>
    <mergeCell ref="E138:E140"/>
    <mergeCell ref="A145:A148"/>
    <mergeCell ref="D146:D148"/>
    <mergeCell ref="E146:E148"/>
    <mergeCell ref="A149:A152"/>
    <mergeCell ref="D150:D152"/>
    <mergeCell ref="E150:E152"/>
    <mergeCell ref="A141:A144"/>
    <mergeCell ref="D142:D144"/>
    <mergeCell ref="E142:E144"/>
    <mergeCell ref="C137:C140"/>
    <mergeCell ref="C141:C144"/>
    <mergeCell ref="C145:C148"/>
    <mergeCell ref="C149:C152"/>
    <mergeCell ref="B153:Q153"/>
    <mergeCell ref="A160:A163"/>
    <mergeCell ref="A164:A167"/>
    <mergeCell ref="E280:E282"/>
    <mergeCell ref="A170:A173"/>
    <mergeCell ref="D171:D173"/>
    <mergeCell ref="C24:C27"/>
    <mergeCell ref="C31:C34"/>
    <mergeCell ref="E54:E56"/>
    <mergeCell ref="C275:C278"/>
    <mergeCell ref="B154:Q154"/>
    <mergeCell ref="B155:Q155"/>
    <mergeCell ref="D161:D163"/>
    <mergeCell ref="E161:E163"/>
    <mergeCell ref="C156:C159"/>
    <mergeCell ref="C160:C163"/>
    <mergeCell ref="B255:Q255"/>
    <mergeCell ref="B256:Q256"/>
    <mergeCell ref="D165:D167"/>
    <mergeCell ref="E165:E167"/>
    <mergeCell ref="B168:Q168"/>
    <mergeCell ref="B169:Q169"/>
    <mergeCell ref="C228:C231"/>
    <mergeCell ref="F248:F250"/>
    <mergeCell ref="E233:E235"/>
    <mergeCell ref="B28:Q28"/>
    <mergeCell ref="B29:Q29"/>
    <mergeCell ref="B30:Q30"/>
    <mergeCell ref="C69:C72"/>
    <mergeCell ref="D74:D76"/>
    <mergeCell ref="E74:E76"/>
    <mergeCell ref="C35:C38"/>
    <mergeCell ref="C39:C42"/>
    <mergeCell ref="C43:C46"/>
    <mergeCell ref="B135:Q135"/>
    <mergeCell ref="B136:Q136"/>
    <mergeCell ref="D157:D159"/>
    <mergeCell ref="E157:E159"/>
    <mergeCell ref="F17:F19"/>
    <mergeCell ref="D21:D23"/>
    <mergeCell ref="E21:E23"/>
    <mergeCell ref="F21:F23"/>
    <mergeCell ref="A43:A46"/>
    <mergeCell ref="D70:D72"/>
    <mergeCell ref="A31:A34"/>
    <mergeCell ref="D32:D34"/>
    <mergeCell ref="E32:E34"/>
    <mergeCell ref="D88:D90"/>
    <mergeCell ref="E88:E90"/>
    <mergeCell ref="A69:A72"/>
    <mergeCell ref="E70:E72"/>
    <mergeCell ref="A35:A38"/>
    <mergeCell ref="B48:Q48"/>
    <mergeCell ref="A49:A52"/>
    <mergeCell ref="D50:D52"/>
    <mergeCell ref="E50:E52"/>
    <mergeCell ref="A53:A56"/>
    <mergeCell ref="D54:D56"/>
    <mergeCell ref="A2:Q2"/>
    <mergeCell ref="A4:A6"/>
    <mergeCell ref="B4:B6"/>
    <mergeCell ref="D4:Q4"/>
    <mergeCell ref="D5:D6"/>
    <mergeCell ref="G5:Q5"/>
    <mergeCell ref="A7:A27"/>
    <mergeCell ref="B7:Q7"/>
    <mergeCell ref="D9:D11"/>
    <mergeCell ref="E9:E11"/>
    <mergeCell ref="F9:F11"/>
    <mergeCell ref="D13:D15"/>
    <mergeCell ref="E13:E15"/>
    <mergeCell ref="F13:F15"/>
    <mergeCell ref="D17:D19"/>
    <mergeCell ref="E17:E19"/>
    <mergeCell ref="C12:C15"/>
    <mergeCell ref="C16:C19"/>
    <mergeCell ref="C20:C23"/>
    <mergeCell ref="D25:D27"/>
    <mergeCell ref="C4:C6"/>
    <mergeCell ref="C8:C11"/>
    <mergeCell ref="E25:E27"/>
    <mergeCell ref="F25:F27"/>
    <mergeCell ref="A57:A60"/>
    <mergeCell ref="D58:D60"/>
    <mergeCell ref="E58:E60"/>
    <mergeCell ref="A65:A68"/>
    <mergeCell ref="D66:D68"/>
    <mergeCell ref="E66:E68"/>
    <mergeCell ref="A61:A64"/>
    <mergeCell ref="D36:D38"/>
    <mergeCell ref="E36:E38"/>
    <mergeCell ref="A39:A42"/>
    <mergeCell ref="D40:D42"/>
    <mergeCell ref="E40:E42"/>
    <mergeCell ref="D44:D46"/>
    <mergeCell ref="E44:E46"/>
    <mergeCell ref="A119:A122"/>
    <mergeCell ref="D120:D122"/>
    <mergeCell ref="E120:E122"/>
    <mergeCell ref="A93:A96"/>
    <mergeCell ref="D94:D96"/>
    <mergeCell ref="E94:E96"/>
    <mergeCell ref="A97:A100"/>
    <mergeCell ref="D98:D100"/>
    <mergeCell ref="E98:E100"/>
    <mergeCell ref="C93:C96"/>
    <mergeCell ref="C97:C100"/>
    <mergeCell ref="B109:Q109"/>
    <mergeCell ref="A105:A108"/>
    <mergeCell ref="C111:C114"/>
    <mergeCell ref="C115:C118"/>
    <mergeCell ref="B110:Q110"/>
    <mergeCell ref="D112:D114"/>
    <mergeCell ref="E112:E114"/>
    <mergeCell ref="D116:D118"/>
    <mergeCell ref="E116:E118"/>
    <mergeCell ref="A111:A114"/>
    <mergeCell ref="A115:A118"/>
    <mergeCell ref="A101:A104"/>
    <mergeCell ref="C101:C104"/>
    <mergeCell ref="A127:A130"/>
    <mergeCell ref="D128:D130"/>
    <mergeCell ref="E128:E130"/>
    <mergeCell ref="A131:A134"/>
    <mergeCell ref="C131:C134"/>
    <mergeCell ref="D132:D134"/>
    <mergeCell ref="E132:E134"/>
    <mergeCell ref="C123:C126"/>
    <mergeCell ref="C127:C130"/>
    <mergeCell ref="A123:A126"/>
    <mergeCell ref="D124:D126"/>
    <mergeCell ref="E124:E126"/>
    <mergeCell ref="D183:D185"/>
    <mergeCell ref="E183:E185"/>
    <mergeCell ref="B198:Q198"/>
    <mergeCell ref="B199:Q199"/>
    <mergeCell ref="A200:A203"/>
    <mergeCell ref="D201:D203"/>
    <mergeCell ref="C182:C185"/>
    <mergeCell ref="C200:C203"/>
    <mergeCell ref="C186:C189"/>
    <mergeCell ref="D187:D189"/>
    <mergeCell ref="E187:E189"/>
    <mergeCell ref="A190:A193"/>
    <mergeCell ref="C190:C193"/>
    <mergeCell ref="D191:D193"/>
    <mergeCell ref="E191:E193"/>
    <mergeCell ref="E201:E203"/>
    <mergeCell ref="F244:F246"/>
    <mergeCell ref="A214:A217"/>
    <mergeCell ref="C214:C217"/>
    <mergeCell ref="D215:D217"/>
    <mergeCell ref="E215:E217"/>
    <mergeCell ref="A228:A231"/>
    <mergeCell ref="A236:A239"/>
    <mergeCell ref="D237:D239"/>
    <mergeCell ref="E237:E239"/>
    <mergeCell ref="C236:C239"/>
    <mergeCell ref="C243:C246"/>
    <mergeCell ref="A243:A246"/>
    <mergeCell ref="D244:D246"/>
    <mergeCell ref="E244:E246"/>
    <mergeCell ref="B240:Q240"/>
    <mergeCell ref="B241:Q241"/>
    <mergeCell ref="B242:Q242"/>
    <mergeCell ref="A232:A235"/>
    <mergeCell ref="D233:D235"/>
    <mergeCell ref="A251:A254"/>
    <mergeCell ref="D252:D254"/>
    <mergeCell ref="E252:E254"/>
    <mergeCell ref="A247:A250"/>
    <mergeCell ref="D248:D250"/>
    <mergeCell ref="E248:E250"/>
    <mergeCell ref="B283:Q283"/>
    <mergeCell ref="D272:D274"/>
    <mergeCell ref="E272:E274"/>
    <mergeCell ref="C279:C282"/>
    <mergeCell ref="D280:D282"/>
    <mergeCell ref="C247:C250"/>
    <mergeCell ref="A257:A266"/>
    <mergeCell ref="E355:E357"/>
    <mergeCell ref="B348:Q348"/>
    <mergeCell ref="A349:A352"/>
    <mergeCell ref="D350:D352"/>
    <mergeCell ref="E350:E352"/>
    <mergeCell ref="B317:Q317"/>
    <mergeCell ref="B318:Q318"/>
    <mergeCell ref="C344:C347"/>
    <mergeCell ref="A331:A334"/>
    <mergeCell ref="C331:C334"/>
    <mergeCell ref="D332:D334"/>
    <mergeCell ref="E332:E334"/>
    <mergeCell ref="A335:A338"/>
    <mergeCell ref="C335:C338"/>
    <mergeCell ref="D336:D338"/>
    <mergeCell ref="E336:E338"/>
    <mergeCell ref="F350:F352"/>
    <mergeCell ref="E328:E330"/>
    <mergeCell ref="C354:C357"/>
    <mergeCell ref="C349:C352"/>
    <mergeCell ref="C340:C343"/>
    <mergeCell ref="O1:Q1"/>
    <mergeCell ref="B339:Q339"/>
    <mergeCell ref="A340:A343"/>
    <mergeCell ref="D341:D343"/>
    <mergeCell ref="E341:E343"/>
    <mergeCell ref="A344:A347"/>
    <mergeCell ref="D345:D347"/>
    <mergeCell ref="E345:E347"/>
    <mergeCell ref="B353:Q353"/>
    <mergeCell ref="A293:A296"/>
    <mergeCell ref="D294:D296"/>
    <mergeCell ref="E294:E296"/>
    <mergeCell ref="C285:C288"/>
    <mergeCell ref="C289:C292"/>
    <mergeCell ref="C293:C296"/>
    <mergeCell ref="D308:D310"/>
    <mergeCell ref="E308:E310"/>
    <mergeCell ref="C307:C310"/>
    <mergeCell ref="A297:A300"/>
    <mergeCell ref="D298:D300"/>
    <mergeCell ref="E298:E300"/>
    <mergeCell ref="B301:Q301"/>
    <mergeCell ref="B302:Q302"/>
    <mergeCell ref="A303:A306"/>
    <mergeCell ref="D102:D104"/>
    <mergeCell ref="E102:E104"/>
    <mergeCell ref="C49:C52"/>
    <mergeCell ref="C53:C56"/>
    <mergeCell ref="C57:C60"/>
    <mergeCell ref="C65:C68"/>
    <mergeCell ref="D84:D86"/>
    <mergeCell ref="E84:E86"/>
    <mergeCell ref="B91:Q91"/>
    <mergeCell ref="B92:Q92"/>
    <mergeCell ref="B81:Q81"/>
    <mergeCell ref="A77:A80"/>
    <mergeCell ref="C77:C80"/>
    <mergeCell ref="D78:D80"/>
    <mergeCell ref="E78:E80"/>
    <mergeCell ref="A73:A76"/>
    <mergeCell ref="C73:C76"/>
    <mergeCell ref="B82:Q82"/>
    <mergeCell ref="C83:C86"/>
    <mergeCell ref="A83:A86"/>
    <mergeCell ref="A87:A90"/>
    <mergeCell ref="C87:C90"/>
    <mergeCell ref="B311:Q311"/>
    <mergeCell ref="B312:Q312"/>
    <mergeCell ref="A313:A316"/>
    <mergeCell ref="D314:D316"/>
    <mergeCell ref="E314:E316"/>
    <mergeCell ref="F314:F316"/>
    <mergeCell ref="B47:Q47"/>
    <mergeCell ref="C61:C64"/>
    <mergeCell ref="D62:D64"/>
    <mergeCell ref="E62:E64"/>
    <mergeCell ref="E106:E108"/>
    <mergeCell ref="C105:C108"/>
    <mergeCell ref="D106:D108"/>
    <mergeCell ref="D258:D260"/>
    <mergeCell ref="E258:E260"/>
    <mergeCell ref="C251:C254"/>
    <mergeCell ref="C257:C260"/>
    <mergeCell ref="F304:F306"/>
    <mergeCell ref="C297:C300"/>
    <mergeCell ref="C303:C306"/>
    <mergeCell ref="A279:A282"/>
    <mergeCell ref="D205:D207"/>
    <mergeCell ref="E205:E207"/>
    <mergeCell ref="E219:E221"/>
    <mergeCell ref="A222:A225"/>
    <mergeCell ref="D223:D225"/>
    <mergeCell ref="E223:E225"/>
    <mergeCell ref="C210:C213"/>
    <mergeCell ref="C218:C221"/>
    <mergeCell ref="C222:C225"/>
    <mergeCell ref="B208:Q208"/>
    <mergeCell ref="A210:A213"/>
    <mergeCell ref="D211:D213"/>
    <mergeCell ref="E211:E213"/>
    <mergeCell ref="A218:A221"/>
    <mergeCell ref="D219:D221"/>
    <mergeCell ref="C119:C122"/>
    <mergeCell ref="C327:C330"/>
    <mergeCell ref="C323:C326"/>
    <mergeCell ref="C319:C322"/>
    <mergeCell ref="A319:A322"/>
    <mergeCell ref="D320:D322"/>
    <mergeCell ref="E320:E322"/>
    <mergeCell ref="A323:A326"/>
    <mergeCell ref="D324:D326"/>
    <mergeCell ref="E324:E326"/>
    <mergeCell ref="A327:A330"/>
    <mergeCell ref="D328:D330"/>
    <mergeCell ref="C261:C263"/>
    <mergeCell ref="D261:D263"/>
    <mergeCell ref="E261:E263"/>
    <mergeCell ref="A194:A197"/>
    <mergeCell ref="C194:C197"/>
    <mergeCell ref="D195:D197"/>
    <mergeCell ref="E195:E197"/>
    <mergeCell ref="C313:C316"/>
    <mergeCell ref="A307:A310"/>
    <mergeCell ref="A186:A189"/>
    <mergeCell ref="A204:A207"/>
  </mergeCells>
  <pageMargins left="0.15748031496062992" right="0.15748031496062992" top="0.39370078740157483" bottom="0.9055118110236221" header="0.35433070866141736" footer="0.15748031496062992"/>
  <pageSetup paperSize="9" scale="68" firstPageNumber="2147483647" fitToHeight="0" orientation="landscape" r:id="rId1"/>
  <headerFooter scaleWithDoc="0" alignWithMargins="0"/>
  <rowBreaks count="7" manualBreakCount="7">
    <brk id="23" max="16383" man="1"/>
    <brk id="42" max="16383" man="1"/>
    <brk id="134" max="16383" man="1"/>
    <brk id="197" max="16383" man="1"/>
    <brk id="254" max="16383" man="1"/>
    <brk id="338" max="16383" man="1"/>
    <brk id="3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Лист1!Print_Titles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Voronchihina</cp:lastModifiedBy>
  <cp:revision>6</cp:revision>
  <cp:lastPrinted>2024-11-25T09:05:47Z</cp:lastPrinted>
  <dcterms:created xsi:type="dcterms:W3CDTF">2021-03-19T12:37:06Z</dcterms:created>
  <dcterms:modified xsi:type="dcterms:W3CDTF">2025-06-18T10:23:13Z</dcterms:modified>
</cp:coreProperties>
</file>