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9F68CC2-26CD-4FCB-9680-9510069C713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3" sheetId="7" r:id="rId1"/>
    <sheet name="приложение 4" sheetId="6" r:id="rId2"/>
  </sheets>
  <definedNames>
    <definedName name="_xlnm._FilterDatabase" localSheetId="1" hidden="1">'приложение 4'!$A$9:$K$228</definedName>
    <definedName name="_xlnm.Print_Area" localSheetId="0">'приложение 3'!$A$1:$K$189</definedName>
    <definedName name="_xlnm.Print_Area" localSheetId="1">'приложение 4'!$A$1:$K$232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3" i="6" l="1"/>
  <c r="H223" i="6" s="1"/>
  <c r="I223" i="6" s="1"/>
  <c r="J223" i="6" s="1"/>
  <c r="G224" i="6"/>
  <c r="H224" i="6" s="1"/>
  <c r="G222" i="6"/>
  <c r="H222" i="6" s="1"/>
  <c r="I222" i="6" s="1"/>
  <c r="J222" i="6" s="1"/>
  <c r="G220" i="6"/>
  <c r="H220" i="6"/>
  <c r="I220" i="6" s="1"/>
  <c r="G214" i="6"/>
  <c r="H214" i="6" s="1"/>
  <c r="I214" i="6" s="1"/>
  <c r="J214" i="6" s="1"/>
  <c r="G208" i="6"/>
  <c r="H208" i="6" s="1"/>
  <c r="I208" i="6" s="1"/>
  <c r="G207" i="6"/>
  <c r="H207" i="6" s="1"/>
  <c r="I207" i="6" s="1"/>
  <c r="J207" i="6" s="1"/>
  <c r="G206" i="6"/>
  <c r="H206" i="6"/>
  <c r="I206" i="6" s="1"/>
  <c r="J206" i="6" s="1"/>
  <c r="G192" i="6"/>
  <c r="H192" i="6"/>
  <c r="I192" i="6" s="1"/>
  <c r="J192" i="6" s="1"/>
  <c r="J176" i="7" s="1"/>
  <c r="G188" i="6"/>
  <c r="H188" i="6" s="1"/>
  <c r="I188" i="6" s="1"/>
  <c r="G187" i="6"/>
  <c r="H187" i="6"/>
  <c r="I187" i="6" s="1"/>
  <c r="J187" i="6" s="1"/>
  <c r="G184" i="6"/>
  <c r="H184" i="6" s="1"/>
  <c r="I184" i="6" s="1"/>
  <c r="G183" i="6"/>
  <c r="H183" i="6" s="1"/>
  <c r="I183" i="6" s="1"/>
  <c r="J183" i="6" s="1"/>
  <c r="G180" i="6"/>
  <c r="H180" i="6" s="1"/>
  <c r="G179" i="6"/>
  <c r="H179" i="6"/>
  <c r="I179" i="6" s="1"/>
  <c r="J179" i="6" s="1"/>
  <c r="G200" i="6"/>
  <c r="H200" i="6" s="1"/>
  <c r="G199" i="6"/>
  <c r="H199" i="6" s="1"/>
  <c r="I199" i="6" s="1"/>
  <c r="J199" i="6" s="1"/>
  <c r="F188" i="7"/>
  <c r="G188" i="7"/>
  <c r="H188" i="7"/>
  <c r="I188" i="7"/>
  <c r="J188" i="7"/>
  <c r="F187" i="7"/>
  <c r="G187" i="7"/>
  <c r="F182" i="7"/>
  <c r="G182" i="7"/>
  <c r="F181" i="7"/>
  <c r="G181" i="7"/>
  <c r="H181" i="7"/>
  <c r="I181" i="7"/>
  <c r="J181" i="7"/>
  <c r="F180" i="7"/>
  <c r="K180" i="7" s="1"/>
  <c r="G180" i="7"/>
  <c r="H180" i="7"/>
  <c r="I180" i="7"/>
  <c r="J180" i="7"/>
  <c r="E180" i="7"/>
  <c r="F179" i="7"/>
  <c r="G179" i="7"/>
  <c r="E179" i="7"/>
  <c r="F178" i="7"/>
  <c r="E178" i="7"/>
  <c r="F177" i="7"/>
  <c r="G177" i="7"/>
  <c r="H177" i="7"/>
  <c r="I177" i="7"/>
  <c r="J177" i="7"/>
  <c r="E177" i="7"/>
  <c r="F176" i="7"/>
  <c r="G176" i="7"/>
  <c r="H176" i="7"/>
  <c r="F175" i="7"/>
  <c r="F174" i="7"/>
  <c r="F173" i="7"/>
  <c r="G173" i="7"/>
  <c r="E188" i="7"/>
  <c r="E187" i="7"/>
  <c r="E182" i="7"/>
  <c r="E181" i="7"/>
  <c r="K181" i="7" s="1"/>
  <c r="E176" i="7"/>
  <c r="E175" i="7"/>
  <c r="E174" i="7"/>
  <c r="E173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7" i="7"/>
  <c r="K183" i="7"/>
  <c r="K184" i="7"/>
  <c r="K185" i="7"/>
  <c r="K186" i="7"/>
  <c r="K188" i="7"/>
  <c r="H187" i="7" l="1"/>
  <c r="I224" i="6"/>
  <c r="J220" i="6"/>
  <c r="J182" i="7" s="1"/>
  <c r="I182" i="7"/>
  <c r="H182" i="7"/>
  <c r="J208" i="6"/>
  <c r="J179" i="7" s="1"/>
  <c r="I179" i="7"/>
  <c r="H179" i="7"/>
  <c r="K179" i="7" s="1"/>
  <c r="I176" i="7"/>
  <c r="K176" i="7" s="1"/>
  <c r="G175" i="7"/>
  <c r="J188" i="6"/>
  <c r="J175" i="7" s="1"/>
  <c r="I175" i="7"/>
  <c r="H175" i="7"/>
  <c r="G174" i="7"/>
  <c r="G138" i="7" s="1"/>
  <c r="J184" i="6"/>
  <c r="J174" i="7" s="1"/>
  <c r="I174" i="7"/>
  <c r="H174" i="7"/>
  <c r="I180" i="6"/>
  <c r="J180" i="6" s="1"/>
  <c r="J173" i="7" s="1"/>
  <c r="K173" i="7" s="1"/>
  <c r="H173" i="7"/>
  <c r="I173" i="7"/>
  <c r="G178" i="7"/>
  <c r="H178" i="7"/>
  <c r="I200" i="6"/>
  <c r="F138" i="7"/>
  <c r="K174" i="7"/>
  <c r="E138" i="7"/>
  <c r="F139" i="6"/>
  <c r="G139" i="6"/>
  <c r="H139" i="6"/>
  <c r="I139" i="6"/>
  <c r="J139" i="6"/>
  <c r="F140" i="6"/>
  <c r="G140" i="6"/>
  <c r="H140" i="6"/>
  <c r="I140" i="6"/>
  <c r="J140" i="6"/>
  <c r="F141" i="6"/>
  <c r="G141" i="6"/>
  <c r="H141" i="6"/>
  <c r="E141" i="6"/>
  <c r="E140" i="6"/>
  <c r="E139" i="6"/>
  <c r="E201" i="6"/>
  <c r="F201" i="6"/>
  <c r="G201" i="6"/>
  <c r="H201" i="6"/>
  <c r="I201" i="6"/>
  <c r="J201" i="6"/>
  <c r="F225" i="6"/>
  <c r="G225" i="6"/>
  <c r="H225" i="6"/>
  <c r="I225" i="6"/>
  <c r="J225" i="6"/>
  <c r="E225" i="6"/>
  <c r="F221" i="6"/>
  <c r="G221" i="6"/>
  <c r="H221" i="6"/>
  <c r="I221" i="6"/>
  <c r="E221" i="6"/>
  <c r="F217" i="6"/>
  <c r="G217" i="6"/>
  <c r="H217" i="6"/>
  <c r="I217" i="6"/>
  <c r="J217" i="6"/>
  <c r="E217" i="6"/>
  <c r="F213" i="6"/>
  <c r="G213" i="6"/>
  <c r="H213" i="6"/>
  <c r="I213" i="6"/>
  <c r="J213" i="6"/>
  <c r="E213" i="6"/>
  <c r="F209" i="6"/>
  <c r="G209" i="6"/>
  <c r="H209" i="6"/>
  <c r="I209" i="6"/>
  <c r="J209" i="6"/>
  <c r="E209" i="6"/>
  <c r="F205" i="6"/>
  <c r="G205" i="6"/>
  <c r="H205" i="6"/>
  <c r="I205" i="6"/>
  <c r="E205" i="6"/>
  <c r="F197" i="6"/>
  <c r="G197" i="6"/>
  <c r="H197" i="6"/>
  <c r="E197" i="6"/>
  <c r="F193" i="6"/>
  <c r="G193" i="6"/>
  <c r="H193" i="6"/>
  <c r="I193" i="6"/>
  <c r="J193" i="6"/>
  <c r="E193" i="6"/>
  <c r="F189" i="6"/>
  <c r="G189" i="6"/>
  <c r="H189" i="6"/>
  <c r="I189" i="6"/>
  <c r="J189" i="6"/>
  <c r="E189" i="6"/>
  <c r="F185" i="6"/>
  <c r="G185" i="6"/>
  <c r="H185" i="6"/>
  <c r="I185" i="6"/>
  <c r="J185" i="6"/>
  <c r="E185" i="6"/>
  <c r="F181" i="6"/>
  <c r="G181" i="6"/>
  <c r="H181" i="6"/>
  <c r="I181" i="6"/>
  <c r="J181" i="6"/>
  <c r="E181" i="6"/>
  <c r="F177" i="6"/>
  <c r="G177" i="6"/>
  <c r="H177" i="6"/>
  <c r="I177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8" i="6"/>
  <c r="K179" i="6"/>
  <c r="K182" i="6"/>
  <c r="K183" i="6"/>
  <c r="K184" i="6"/>
  <c r="K186" i="6"/>
  <c r="K187" i="6"/>
  <c r="K190" i="6"/>
  <c r="K191" i="6"/>
  <c r="K192" i="6"/>
  <c r="K194" i="6"/>
  <c r="K195" i="6"/>
  <c r="K196" i="6"/>
  <c r="K198" i="6"/>
  <c r="K199" i="6"/>
  <c r="K201" i="6"/>
  <c r="K202" i="6"/>
  <c r="K203" i="6"/>
  <c r="K204" i="6"/>
  <c r="K206" i="6"/>
  <c r="K207" i="6"/>
  <c r="K209" i="6"/>
  <c r="K210" i="6"/>
  <c r="K211" i="6"/>
  <c r="K212" i="6"/>
  <c r="K214" i="6"/>
  <c r="K215" i="6"/>
  <c r="K216" i="6"/>
  <c r="K218" i="6"/>
  <c r="K219" i="6"/>
  <c r="K220" i="6"/>
  <c r="K222" i="6"/>
  <c r="K223" i="6"/>
  <c r="K226" i="6"/>
  <c r="K227" i="6"/>
  <c r="K228" i="6"/>
  <c r="E177" i="6"/>
  <c r="J224" i="6" l="1"/>
  <c r="I187" i="7"/>
  <c r="K182" i="7"/>
  <c r="K213" i="6"/>
  <c r="K208" i="6"/>
  <c r="J205" i="6"/>
  <c r="K139" i="6"/>
  <c r="K175" i="7"/>
  <c r="K188" i="6"/>
  <c r="H138" i="7"/>
  <c r="K185" i="6"/>
  <c r="H138" i="6"/>
  <c r="K180" i="6"/>
  <c r="J177" i="6"/>
  <c r="K177" i="6"/>
  <c r="F138" i="6"/>
  <c r="J200" i="6"/>
  <c r="I178" i="7"/>
  <c r="I197" i="6"/>
  <c r="I141" i="6"/>
  <c r="K140" i="6"/>
  <c r="K193" i="6"/>
  <c r="K189" i="6"/>
  <c r="I138" i="6"/>
  <c r="G138" i="6"/>
  <c r="K217" i="6"/>
  <c r="K181" i="6"/>
  <c r="K225" i="6"/>
  <c r="E138" i="6"/>
  <c r="K205" i="6"/>
  <c r="J187" i="7" l="1"/>
  <c r="K187" i="7" s="1"/>
  <c r="J221" i="6"/>
  <c r="K221" i="6" s="1"/>
  <c r="K224" i="6"/>
  <c r="I138" i="7"/>
  <c r="J178" i="7"/>
  <c r="J141" i="6"/>
  <c r="J138" i="6" s="1"/>
  <c r="K138" i="6" s="1"/>
  <c r="J197" i="6"/>
  <c r="K197" i="6" s="1"/>
  <c r="K200" i="6"/>
  <c r="I229" i="6"/>
  <c r="H229" i="6"/>
  <c r="G229" i="6"/>
  <c r="F229" i="6"/>
  <c r="E229" i="6"/>
  <c r="D188" i="7"/>
  <c r="J138" i="7" l="1"/>
  <c r="K178" i="7"/>
  <c r="K138" i="7"/>
  <c r="K141" i="6"/>
  <c r="F189" i="7"/>
  <c r="G189" i="7"/>
  <c r="H189" i="7"/>
  <c r="I189" i="7"/>
  <c r="E189" i="7"/>
  <c r="K189" i="7" s="1"/>
  <c r="H136" i="7"/>
  <c r="H135" i="7"/>
  <c r="H134" i="7"/>
  <c r="G134" i="7"/>
  <c r="H133" i="7"/>
  <c r="H132" i="7"/>
  <c r="F131" i="7"/>
  <c r="E131" i="7"/>
  <c r="H130" i="7"/>
  <c r="H129" i="7"/>
  <c r="H128" i="7"/>
  <c r="H127" i="7"/>
  <c r="G127" i="7"/>
  <c r="H126" i="7"/>
  <c r="H125" i="7"/>
  <c r="F124" i="7"/>
  <c r="E124" i="7"/>
  <c r="H123" i="7"/>
  <c r="H122" i="7"/>
  <c r="H121" i="7"/>
  <c r="H120" i="7"/>
  <c r="G120" i="7"/>
  <c r="H119" i="7"/>
  <c r="H118" i="7"/>
  <c r="F117" i="7"/>
  <c r="E117" i="7"/>
  <c r="F116" i="7"/>
  <c r="E116" i="7"/>
  <c r="E81" i="7" s="1"/>
  <c r="F115" i="7"/>
  <c r="F80" i="7" s="1"/>
  <c r="E115" i="7"/>
  <c r="F114" i="7"/>
  <c r="F79" i="7" s="1"/>
  <c r="E114" i="7"/>
  <c r="F113" i="7"/>
  <c r="E113" i="7"/>
  <c r="F112" i="7"/>
  <c r="F77" i="7" s="1"/>
  <c r="E112" i="7"/>
  <c r="F111" i="7"/>
  <c r="F76" i="7" s="1"/>
  <c r="E111" i="7"/>
  <c r="H109" i="7"/>
  <c r="H108" i="7"/>
  <c r="H107" i="7"/>
  <c r="H106" i="7"/>
  <c r="G106" i="7"/>
  <c r="H105" i="7"/>
  <c r="H104" i="7"/>
  <c r="F103" i="7"/>
  <c r="E103" i="7"/>
  <c r="H102" i="7"/>
  <c r="H101" i="7"/>
  <c r="H100" i="7"/>
  <c r="H99" i="7"/>
  <c r="G99" i="7"/>
  <c r="H98" i="7"/>
  <c r="H97" i="7"/>
  <c r="F96" i="7"/>
  <c r="E96" i="7"/>
  <c r="F92" i="7"/>
  <c r="F78" i="7" s="1"/>
  <c r="E92" i="7"/>
  <c r="F89" i="7"/>
  <c r="E89" i="7"/>
  <c r="H88" i="7"/>
  <c r="H87" i="7"/>
  <c r="H86" i="7"/>
  <c r="G86" i="7"/>
  <c r="H85" i="7"/>
  <c r="G85" i="7"/>
  <c r="H84" i="7"/>
  <c r="H83" i="7"/>
  <c r="F82" i="7"/>
  <c r="E82" i="7"/>
  <c r="F81" i="7"/>
  <c r="H74" i="7"/>
  <c r="H73" i="7"/>
  <c r="H72" i="7"/>
  <c r="H71" i="7"/>
  <c r="H70" i="7"/>
  <c r="G70" i="7"/>
  <c r="H69" i="7"/>
  <c r="F68" i="7"/>
  <c r="E68" i="7"/>
  <c r="H67" i="7"/>
  <c r="H66" i="7"/>
  <c r="H65" i="7"/>
  <c r="G65" i="7"/>
  <c r="H64" i="7"/>
  <c r="H63" i="7"/>
  <c r="G63" i="7"/>
  <c r="H62" i="7"/>
  <c r="F61" i="7"/>
  <c r="E61" i="7"/>
  <c r="H60" i="7"/>
  <c r="H59" i="7"/>
  <c r="H58" i="7"/>
  <c r="H57" i="7"/>
  <c r="H56" i="7"/>
  <c r="G56" i="7"/>
  <c r="H55" i="7"/>
  <c r="F54" i="7"/>
  <c r="E54" i="7"/>
  <c r="H53" i="7"/>
  <c r="H52" i="7"/>
  <c r="H51" i="7"/>
  <c r="H50" i="7"/>
  <c r="H49" i="7"/>
  <c r="G49" i="7"/>
  <c r="H48" i="7"/>
  <c r="G48" i="7"/>
  <c r="F47" i="7"/>
  <c r="E47" i="7"/>
  <c r="H46" i="7"/>
  <c r="H45" i="7"/>
  <c r="H44" i="7"/>
  <c r="H43" i="7"/>
  <c r="H42" i="7"/>
  <c r="G42" i="7"/>
  <c r="H41" i="7"/>
  <c r="G41" i="7"/>
  <c r="F40" i="7"/>
  <c r="E40" i="7"/>
  <c r="H39" i="7"/>
  <c r="H38" i="7"/>
  <c r="H37" i="7"/>
  <c r="H36" i="7"/>
  <c r="H35" i="7"/>
  <c r="G35" i="7"/>
  <c r="H34" i="7"/>
  <c r="F33" i="7"/>
  <c r="E33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E18" i="7" l="1"/>
  <c r="F15" i="7"/>
  <c r="H40" i="7"/>
  <c r="H47" i="7"/>
  <c r="H54" i="7"/>
  <c r="G61" i="7"/>
  <c r="F13" i="7"/>
  <c r="F12" i="7" s="1"/>
  <c r="H20" i="7"/>
  <c r="H21" i="7"/>
  <c r="H22" i="7"/>
  <c r="H23" i="7"/>
  <c r="H26" i="7"/>
  <c r="H33" i="7"/>
  <c r="H61" i="7"/>
  <c r="H111" i="7"/>
  <c r="H112" i="7"/>
  <c r="H113" i="7"/>
  <c r="H114" i="7"/>
  <c r="H115" i="7"/>
  <c r="H81" i="7"/>
  <c r="F18" i="7"/>
  <c r="G33" i="7"/>
  <c r="G68" i="7"/>
  <c r="E76" i="7"/>
  <c r="E77" i="7"/>
  <c r="E78" i="7"/>
  <c r="H78" i="7" s="1"/>
  <c r="E79" i="7"/>
  <c r="H79" i="7" s="1"/>
  <c r="E80" i="7"/>
  <c r="H80" i="7" s="1"/>
  <c r="H82" i="7"/>
  <c r="H89" i="7"/>
  <c r="H92" i="7"/>
  <c r="H96" i="7"/>
  <c r="G103" i="7"/>
  <c r="E110" i="7"/>
  <c r="F110" i="7"/>
  <c r="F17" i="7"/>
  <c r="G117" i="7"/>
  <c r="H124" i="7"/>
  <c r="G131" i="7"/>
  <c r="G21" i="7"/>
  <c r="H24" i="7"/>
  <c r="G40" i="7"/>
  <c r="G54" i="7"/>
  <c r="E19" i="7"/>
  <c r="G20" i="7"/>
  <c r="F19" i="7"/>
  <c r="G19" i="7" s="1"/>
  <c r="F16" i="7"/>
  <c r="H25" i="7"/>
  <c r="G47" i="7"/>
  <c r="H68" i="7"/>
  <c r="F75" i="7"/>
  <c r="F14" i="7"/>
  <c r="G82" i="7"/>
  <c r="G89" i="7"/>
  <c r="G92" i="7"/>
  <c r="G96" i="7"/>
  <c r="H103" i="7"/>
  <c r="G113" i="7"/>
  <c r="H116" i="7"/>
  <c r="H117" i="7"/>
  <c r="G124" i="7"/>
  <c r="H131" i="7"/>
  <c r="G18" i="7" l="1"/>
  <c r="E75" i="7"/>
  <c r="H75" i="7" s="1"/>
  <c r="H18" i="7"/>
  <c r="E15" i="7"/>
  <c r="H15" i="7" s="1"/>
  <c r="G78" i="7"/>
  <c r="G110" i="7"/>
  <c r="H77" i="7"/>
  <c r="E14" i="7"/>
  <c r="G14" i="7" s="1"/>
  <c r="G79" i="7"/>
  <c r="G15" i="7"/>
  <c r="H110" i="7"/>
  <c r="H76" i="7"/>
  <c r="E13" i="7"/>
  <c r="E16" i="7"/>
  <c r="H16" i="7" s="1"/>
  <c r="E17" i="7"/>
  <c r="H19" i="7"/>
  <c r="G75" i="7" l="1"/>
  <c r="H14" i="7"/>
  <c r="G16" i="7"/>
  <c r="G17" i="7"/>
  <c r="H17" i="7"/>
  <c r="H13" i="7"/>
  <c r="E12" i="7"/>
  <c r="G13" i="7"/>
  <c r="H12" i="7" l="1"/>
  <c r="G12" i="7"/>
  <c r="J173" i="6" l="1"/>
  <c r="I173" i="6"/>
  <c r="H173" i="6"/>
  <c r="G173" i="6"/>
  <c r="F173" i="6"/>
  <c r="E173" i="6"/>
  <c r="I166" i="6"/>
  <c r="H166" i="6"/>
  <c r="G166" i="6"/>
  <c r="F166" i="6"/>
  <c r="E166" i="6"/>
  <c r="I159" i="6"/>
  <c r="H159" i="6"/>
  <c r="G159" i="6"/>
  <c r="F159" i="6"/>
  <c r="E159" i="6"/>
  <c r="I152" i="6"/>
  <c r="H152" i="6"/>
  <c r="G152" i="6"/>
  <c r="F152" i="6"/>
  <c r="E152" i="6"/>
  <c r="I145" i="6"/>
  <c r="H145" i="6"/>
  <c r="G145" i="6"/>
  <c r="F145" i="6"/>
  <c r="E145" i="6"/>
  <c r="F144" i="6"/>
  <c r="E144" i="6"/>
  <c r="F143" i="6"/>
  <c r="E143" i="6"/>
  <c r="F142" i="6"/>
  <c r="E142" i="6"/>
  <c r="H136" i="6"/>
  <c r="H135" i="6"/>
  <c r="H134" i="6"/>
  <c r="G134" i="6"/>
  <c r="H133" i="6"/>
  <c r="H132" i="6"/>
  <c r="F131" i="6"/>
  <c r="E131" i="6"/>
  <c r="H130" i="6"/>
  <c r="H129" i="6"/>
  <c r="H128" i="6"/>
  <c r="H127" i="6"/>
  <c r="G127" i="6"/>
  <c r="H126" i="6"/>
  <c r="H125" i="6"/>
  <c r="F124" i="6"/>
  <c r="E124" i="6"/>
  <c r="H123" i="6"/>
  <c r="H122" i="6"/>
  <c r="H121" i="6"/>
  <c r="H120" i="6"/>
  <c r="G120" i="6"/>
  <c r="H119" i="6"/>
  <c r="H118" i="6"/>
  <c r="F117" i="6"/>
  <c r="E117" i="6"/>
  <c r="F116" i="6"/>
  <c r="E116" i="6"/>
  <c r="E81" i="6" s="1"/>
  <c r="F115" i="6"/>
  <c r="F80" i="6" s="1"/>
  <c r="E115" i="6"/>
  <c r="E80" i="6" s="1"/>
  <c r="F114" i="6"/>
  <c r="E114" i="6"/>
  <c r="E79" i="6" s="1"/>
  <c r="F113" i="6"/>
  <c r="E113" i="6"/>
  <c r="F112" i="6"/>
  <c r="E112" i="6"/>
  <c r="E77" i="6" s="1"/>
  <c r="F111" i="6"/>
  <c r="E111" i="6"/>
  <c r="E76" i="6" s="1"/>
  <c r="H109" i="6"/>
  <c r="H108" i="6"/>
  <c r="H107" i="6"/>
  <c r="H106" i="6"/>
  <c r="G106" i="6"/>
  <c r="H105" i="6"/>
  <c r="H104" i="6"/>
  <c r="F103" i="6"/>
  <c r="E103" i="6"/>
  <c r="H102" i="6"/>
  <c r="H101" i="6"/>
  <c r="H100" i="6"/>
  <c r="H99" i="6"/>
  <c r="G99" i="6"/>
  <c r="H98" i="6"/>
  <c r="H97" i="6"/>
  <c r="F96" i="6"/>
  <c r="E96" i="6"/>
  <c r="F92" i="6"/>
  <c r="E92" i="6"/>
  <c r="F89" i="6"/>
  <c r="E89" i="6"/>
  <c r="H88" i="6"/>
  <c r="H87" i="6"/>
  <c r="H86" i="6"/>
  <c r="G86" i="6"/>
  <c r="H85" i="6"/>
  <c r="G85" i="6"/>
  <c r="H84" i="6"/>
  <c r="H83" i="6"/>
  <c r="F82" i="6"/>
  <c r="E82" i="6"/>
  <c r="F81" i="6"/>
  <c r="F79" i="6"/>
  <c r="F76" i="6"/>
  <c r="H74" i="6"/>
  <c r="H73" i="6"/>
  <c r="H72" i="6"/>
  <c r="H71" i="6"/>
  <c r="H70" i="6"/>
  <c r="G70" i="6"/>
  <c r="H69" i="6"/>
  <c r="F68" i="6"/>
  <c r="E68" i="6"/>
  <c r="H67" i="6"/>
  <c r="H66" i="6"/>
  <c r="H65" i="6"/>
  <c r="G65" i="6"/>
  <c r="H64" i="6"/>
  <c r="H63" i="6"/>
  <c r="G63" i="6"/>
  <c r="H62" i="6"/>
  <c r="F61" i="6"/>
  <c r="E61" i="6"/>
  <c r="H61" i="6" s="1"/>
  <c r="H60" i="6"/>
  <c r="H59" i="6"/>
  <c r="H58" i="6"/>
  <c r="H57" i="6"/>
  <c r="H56" i="6"/>
  <c r="G56" i="6"/>
  <c r="H55" i="6"/>
  <c r="F54" i="6"/>
  <c r="E54" i="6"/>
  <c r="H53" i="6"/>
  <c r="H52" i="6"/>
  <c r="H51" i="6"/>
  <c r="H50" i="6"/>
  <c r="H49" i="6"/>
  <c r="G49" i="6"/>
  <c r="H48" i="6"/>
  <c r="G48" i="6"/>
  <c r="F47" i="6"/>
  <c r="E47" i="6"/>
  <c r="H46" i="6"/>
  <c r="H45" i="6"/>
  <c r="H44" i="6"/>
  <c r="H43" i="6"/>
  <c r="H42" i="6"/>
  <c r="G42" i="6"/>
  <c r="H41" i="6"/>
  <c r="G41" i="6"/>
  <c r="F40" i="6"/>
  <c r="E40" i="6"/>
  <c r="H39" i="6"/>
  <c r="H38" i="6"/>
  <c r="H37" i="6"/>
  <c r="H36" i="6"/>
  <c r="H35" i="6"/>
  <c r="G35" i="6"/>
  <c r="H34" i="6"/>
  <c r="F33" i="6"/>
  <c r="E33" i="6"/>
  <c r="H33" i="6" s="1"/>
  <c r="F26" i="6"/>
  <c r="E26" i="6"/>
  <c r="F25" i="6"/>
  <c r="F18" i="6" s="1"/>
  <c r="E25" i="6"/>
  <c r="F24" i="6"/>
  <c r="E24" i="6"/>
  <c r="F23" i="6"/>
  <c r="E23" i="6"/>
  <c r="F22" i="6"/>
  <c r="E22" i="6"/>
  <c r="F21" i="6"/>
  <c r="E21" i="6"/>
  <c r="F20" i="6"/>
  <c r="E20" i="6"/>
  <c r="E78" i="6" l="1"/>
  <c r="E75" i="6" s="1"/>
  <c r="E18" i="6"/>
  <c r="G18" i="6" s="1"/>
  <c r="G33" i="6"/>
  <c r="G68" i="6"/>
  <c r="H103" i="6"/>
  <c r="H20" i="6"/>
  <c r="H21" i="6"/>
  <c r="H26" i="6"/>
  <c r="H40" i="6"/>
  <c r="H47" i="6"/>
  <c r="H54" i="6"/>
  <c r="G61" i="6"/>
  <c r="H82" i="6"/>
  <c r="H89" i="6"/>
  <c r="H92" i="6"/>
  <c r="H96" i="6"/>
  <c r="G103" i="6"/>
  <c r="F78" i="6"/>
  <c r="F15" i="6" s="1"/>
  <c r="H124" i="6"/>
  <c r="G131" i="6"/>
  <c r="E17" i="6"/>
  <c r="E110" i="6"/>
  <c r="F110" i="6"/>
  <c r="F17" i="6"/>
  <c r="H22" i="6"/>
  <c r="H23" i="6"/>
  <c r="H80" i="6"/>
  <c r="H113" i="6"/>
  <c r="H76" i="6"/>
  <c r="E13" i="6"/>
  <c r="H79" i="6"/>
  <c r="G79" i="6"/>
  <c r="E16" i="6"/>
  <c r="G21" i="6"/>
  <c r="H24" i="6"/>
  <c r="G40" i="6"/>
  <c r="G54" i="6"/>
  <c r="G89" i="6"/>
  <c r="G96" i="6"/>
  <c r="H111" i="6"/>
  <c r="H114" i="6"/>
  <c r="E14" i="6"/>
  <c r="E19" i="6"/>
  <c r="G20" i="6"/>
  <c r="F19" i="6"/>
  <c r="G19" i="6" s="1"/>
  <c r="F16" i="6"/>
  <c r="H25" i="6"/>
  <c r="G47" i="6"/>
  <c r="H68" i="6"/>
  <c r="F77" i="6"/>
  <c r="G82" i="6"/>
  <c r="G92" i="6"/>
  <c r="H112" i="6"/>
  <c r="G113" i="6"/>
  <c r="H115" i="6"/>
  <c r="H81" i="6"/>
  <c r="H116" i="6"/>
  <c r="G117" i="6"/>
  <c r="H117" i="6"/>
  <c r="G124" i="6"/>
  <c r="H131" i="6"/>
  <c r="H142" i="6"/>
  <c r="H143" i="6"/>
  <c r="H144" i="6"/>
  <c r="F13" i="6"/>
  <c r="E15" i="6" l="1"/>
  <c r="H15" i="6" s="1"/>
  <c r="H78" i="6"/>
  <c r="H17" i="6"/>
  <c r="G16" i="6"/>
  <c r="H18" i="6"/>
  <c r="G78" i="6"/>
  <c r="H110" i="6"/>
  <c r="G17" i="6"/>
  <c r="G110" i="6"/>
  <c r="F75" i="6"/>
  <c r="G75" i="6" s="1"/>
  <c r="F14" i="6"/>
  <c r="G14" i="6" s="1"/>
  <c r="H16" i="6"/>
  <c r="F12" i="6"/>
  <c r="G13" i="6"/>
  <c r="H19" i="6"/>
  <c r="H77" i="6"/>
  <c r="H13" i="6"/>
  <c r="E12" i="6"/>
  <c r="G15" i="6" l="1"/>
  <c r="H12" i="6"/>
  <c r="H75" i="6"/>
  <c r="G12" i="6"/>
  <c r="H14" i="6"/>
</calcChain>
</file>

<file path=xl/sharedStrings.xml><?xml version="1.0" encoding="utf-8"?>
<sst xmlns="http://schemas.openxmlformats.org/spreadsheetml/2006/main" count="543" uniqueCount="88">
  <si>
    <t>№ п/п</t>
  </si>
  <si>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</si>
  <si>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>Источники финансирования</t>
  </si>
  <si>
    <t>Всего расходов</t>
  </si>
  <si>
    <t>всего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</si>
  <si>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</si>
  <si>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</si>
  <si>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</si>
  <si>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</si>
  <si>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бюджеты других муниципальных районов и городских округов</t>
  </si>
  <si>
    <t xml:space="preserve">внебюджетные источники  </t>
  </si>
  <si>
    <t>Муниципальная программа «Развитие агропромышленного комплекса» на 2014 – 2020 годы</t>
  </si>
  <si>
    <t>1</t>
  </si>
  <si>
    <t>Подпрограмма «Устойчивое развитие сельских территорий Вятскополянского района на период до 2020 года»</t>
  </si>
  <si>
    <t>2</t>
  </si>
  <si>
    <t>Ведомственная целевая программа «Обеспечение деятельности управления сельского хозяйства администрации Вятскополянского района в 2014-2016 годах»</t>
  </si>
  <si>
    <t>3</t>
  </si>
  <si>
    <t>Отдельное мероприятие                         « Стимулирование инвестиционной деятельности и инновационного развития агропромышленного комплекса»</t>
  </si>
  <si>
    <t>4</t>
  </si>
  <si>
    <t>Отдельное мероприятие « Креди-тование малых форм хозяйствова-ния, поддержка начинающих фер-меров»</t>
  </si>
  <si>
    <t>5</t>
  </si>
  <si>
    <t>Отдельное мероприятие «Обу-стройство и содержание бесхозяй-ных скотомогильников»</t>
  </si>
  <si>
    <t>6</t>
  </si>
  <si>
    <t>Отдельное мероприятие «Выделе-ние земельных участков из земель сельскохозяйственного назначения в счет невостребованных земельных долей»</t>
  </si>
  <si>
    <t>7</t>
  </si>
  <si>
    <t>Отдельное мероприятие «Предупреждение и ликвидация болезней животных и их лечение в части организации и проведения отлова, учета, содержания и использования безнадзорных домашних животных»</t>
  </si>
  <si>
    <t>Муниципальная программа «Управление муниципальным имуществом» на 2014 – 2018 годы</t>
  </si>
  <si>
    <t>Ведомственная целевая программа «Обеспечение деятельности управления земельно-имущественных отношений администрации Вятскополянского района» в 2014-2016 годах 1</t>
  </si>
  <si>
    <t>Отдельное мероприятие «Повышение эффективности использования муниципального имущества»</t>
  </si>
  <si>
    <t>2.1</t>
  </si>
  <si>
    <t>Предоставление муниципального имущества в аренду, пользование</t>
  </si>
  <si>
    <t>2.2</t>
  </si>
  <si>
    <t>Содержание и обслуживание имущества казны</t>
  </si>
  <si>
    <t>Отдельное мероприятие «Повышение эффективности управления земельными ресурсами»</t>
  </si>
  <si>
    <t>3.1</t>
  </si>
  <si>
    <t>Предоставление земельных участков в собственность и в аренду</t>
  </si>
  <si>
    <t>3.2</t>
  </si>
  <si>
    <t>Формирование земельных участков</t>
  </si>
  <si>
    <t>Ведомственная целевая программа «Общее образование в Вятскополянском  районе»</t>
  </si>
  <si>
    <t>Ведомственная целевая программа «Дошкольное образование в Вятскополянском районе»</t>
  </si>
  <si>
    <t xml:space="preserve">Ведомственная целевая программа «Дополнительное образование в Вятскополянском районе» </t>
  </si>
  <si>
    <t xml:space="preserve">Ведомственная целевая программа «Управление образованием в Вятскополянском районе» </t>
  </si>
  <si>
    <t>9</t>
  </si>
  <si>
    <t>10</t>
  </si>
  <si>
    <t>12</t>
  </si>
  <si>
    <t>16</t>
  </si>
  <si>
    <t>к муниципальной программе</t>
  </si>
  <si>
    <t>Статус</t>
  </si>
  <si>
    <t>Муниципальная программа</t>
  </si>
  <si>
    <t>Отдельное мероприятие</t>
  </si>
  <si>
    <t xml:space="preserve"> "Организация бесплатного  горячего питания, обучающихся, получающих  начальное общее образование в муниципальных образовательных организациях"</t>
  </si>
  <si>
    <t>«Обеспечение персонифицированного финансирования дополнительного образования детей»</t>
  </si>
  <si>
    <t>программы за счет всех источников финансирования</t>
  </si>
  <si>
    <t>Оценка расходов  (тыс.рублей)</t>
  </si>
  <si>
    <t>Приложение 4</t>
  </si>
  <si>
    <t>Управление образования администрации Вятскополянского района</t>
  </si>
  <si>
    <t>Главный распорядитель бюджетных средств</t>
  </si>
  <si>
    <t>" Школьное инициативное бюджетирование"</t>
  </si>
  <si>
    <t>Расходы на реализацию муниципальной программы за счет средств бюджета Вятскополянского района</t>
  </si>
  <si>
    <t xml:space="preserve">итого            </t>
  </si>
  <si>
    <t xml:space="preserve">итого                 </t>
  </si>
  <si>
    <t>"Школьное инициативное бюджетирование"</t>
  </si>
  <si>
    <t>"Выполнение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средней общеобразовательной школе с.Слудка Вятскополянского района Кировской области»</t>
  </si>
  <si>
    <t>24</t>
  </si>
  <si>
    <t xml:space="preserve"> «Развитие образования» на 2025-2029 годы</t>
  </si>
  <si>
    <t>2025</t>
  </si>
  <si>
    <t>2026</t>
  </si>
  <si>
    <t>2027</t>
  </si>
  <si>
    <t>2028</t>
  </si>
  <si>
    <t>2029</t>
  </si>
  <si>
    <t>"Общее образование в Вятскополянском районе"</t>
  </si>
  <si>
    <t>"Дошкольное образование в Вятскополянском районе"</t>
  </si>
  <si>
    <t xml:space="preserve"> «Дополнительное образование в Вятскополянском районе»</t>
  </si>
  <si>
    <t xml:space="preserve"> «Управление образованием в Вятскополянском районе»</t>
  </si>
  <si>
    <t xml:space="preserve"> «Выполнение предписаний надзорных органов и приведение зданий в соответствии с требованиями, предъявляемыми к безопасности в процессе эксплуатации» </t>
  </si>
  <si>
    <t xml:space="preserve"> «Дополниетльное образование в Вятскополянском районе»</t>
  </si>
  <si>
    <t xml:space="preserve">«Выполнение предписаний надзорных органов и приведение зданий в соответствии с требованиями, предъявляемыми к безопасности в процессе эксплуатации» </t>
  </si>
  <si>
    <t xml:space="preserve"> «Организация отдыха и оздоровления детей в лагерях с дневным пребыванием»</t>
  </si>
  <si>
    <t>Расходы  (тыс.рублей)</t>
  </si>
  <si>
    <t>2030</t>
  </si>
  <si>
    <t xml:space="preserve">           Ресурсное обеспечение реализации муниципальной</t>
  </si>
  <si>
    <t>8</t>
  </si>
  <si>
    <t>11</t>
  </si>
  <si>
    <t>Общее образование в Вятскополянском районе</t>
  </si>
  <si>
    <t>Приложение 3</t>
  </si>
  <si>
    <t>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</si>
  <si>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"Предоставление бесплатного горячего питания детям участников специальной военной операции"</t>
  </si>
  <si>
    <t>«Проведение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</si>
</sst>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left" wrapText="1"/>
    </xf>
    <xf numFmtId="16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675D3-3BE2-4025-B943-52772820931C}">
  <sheetPr>
    <pageSetUpPr fitToPage="1"/>
  </sheetPr>
  <dimension ref="A1:L217"/>
  <sheetViews>
    <sheetView topLeftCell="B179" zoomScale="70" zoomScaleNormal="70" workbookViewId="0">
      <selection activeCell="C187" sqref="C187"/>
    </sheetView>
  </sheetViews>
  <sheetFormatPr defaultRowHeight="18.75" x14ac:dyDescent="0.3"/>
  <cols>
    <col min="1" max="1" width="6.5703125" style="1" customWidth="1"/>
    <col min="2" max="2" width="17.85546875" style="1" customWidth="1"/>
    <col min="3" max="3" width="130.7109375" style="2" customWidth="1"/>
    <col min="4" max="4" width="24.85546875" style="3" customWidth="1"/>
    <col min="5" max="5" width="21" style="4" customWidth="1"/>
    <col min="6" max="6" width="17.7109375" style="4" customWidth="1"/>
    <col min="7" max="7" width="17.42578125" style="4" customWidth="1"/>
    <col min="8" max="8" width="18.85546875" style="4" customWidth="1"/>
    <col min="9" max="9" width="18.140625" style="6" customWidth="1"/>
    <col min="10" max="10" width="20.42578125" style="6" customWidth="1"/>
    <col min="11" max="11" width="16.140625" style="6" customWidth="1"/>
    <col min="12" max="13" width="9.140625" style="3"/>
    <col min="14" max="14" width="28.42578125" style="3" bestFit="1" customWidth="1"/>
    <col min="15" max="15" width="9.140625" style="3"/>
    <col min="16" max="16" width="16.5703125" style="3" customWidth="1"/>
    <col min="17" max="16384" width="9.140625" style="3"/>
  </cols>
  <sheetData>
    <row r="1" spans="1:12" ht="37.5" customHeight="1" x14ac:dyDescent="0.3">
      <c r="F1" s="5"/>
      <c r="G1" s="5"/>
      <c r="H1" s="5"/>
      <c r="J1" s="38" t="s">
        <v>84</v>
      </c>
    </row>
    <row r="2" spans="1:12" x14ac:dyDescent="0.3">
      <c r="E2" s="8"/>
      <c r="F2" s="8"/>
      <c r="G2" s="8"/>
      <c r="H2" s="8"/>
      <c r="J2" s="42" t="s">
        <v>46</v>
      </c>
      <c r="K2" s="42"/>
    </row>
    <row r="3" spans="1:12" x14ac:dyDescent="0.3">
      <c r="E3" s="8"/>
      <c r="F3" s="8"/>
      <c r="G3" s="8"/>
      <c r="H3" s="8"/>
    </row>
    <row r="4" spans="1:12" x14ac:dyDescent="0.3">
      <c r="E4" s="8"/>
      <c r="F4" s="8"/>
      <c r="G4" s="8"/>
      <c r="H4" s="8"/>
      <c r="K4" s="9"/>
    </row>
    <row r="5" spans="1:12" ht="27" x14ac:dyDescent="0.25">
      <c r="C5" s="46" t="s">
        <v>58</v>
      </c>
      <c r="D5" s="46"/>
      <c r="E5" s="46"/>
      <c r="F5" s="46"/>
      <c r="G5" s="46"/>
      <c r="H5" s="46"/>
      <c r="I5" s="46"/>
      <c r="J5" s="46"/>
      <c r="K5" s="46"/>
    </row>
    <row r="6" spans="1:12" x14ac:dyDescent="0.3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2" x14ac:dyDescent="0.3">
      <c r="C7" s="43"/>
      <c r="D7" s="43"/>
      <c r="E7" s="43"/>
      <c r="F7" s="43"/>
      <c r="G7" s="43"/>
      <c r="H7" s="43"/>
      <c r="I7" s="43"/>
    </row>
    <row r="8" spans="1:12" x14ac:dyDescent="0.3">
      <c r="C8" s="10"/>
    </row>
    <row r="9" spans="1:12" ht="27.75" customHeight="1" x14ac:dyDescent="0.25">
      <c r="A9" s="44" t="s">
        <v>0</v>
      </c>
      <c r="B9" s="44" t="s">
        <v>47</v>
      </c>
      <c r="C9" s="45" t="s">
        <v>1</v>
      </c>
      <c r="D9" s="45" t="s">
        <v>56</v>
      </c>
      <c r="E9" s="44" t="s">
        <v>78</v>
      </c>
      <c r="F9" s="44"/>
      <c r="G9" s="44"/>
      <c r="H9" s="44"/>
      <c r="I9" s="44"/>
      <c r="J9" s="44"/>
      <c r="K9" s="44"/>
    </row>
    <row r="10" spans="1:12" s="12" customFormat="1" ht="26.25" customHeight="1" x14ac:dyDescent="0.25">
      <c r="A10" s="44"/>
      <c r="B10" s="44"/>
      <c r="C10" s="45"/>
      <c r="D10" s="45"/>
      <c r="E10" s="44" t="s">
        <v>65</v>
      </c>
      <c r="F10" s="44" t="s">
        <v>66</v>
      </c>
      <c r="G10" s="44" t="s">
        <v>67</v>
      </c>
      <c r="H10" s="44" t="s">
        <v>68</v>
      </c>
      <c r="I10" s="44" t="s">
        <v>69</v>
      </c>
      <c r="J10" s="44" t="s">
        <v>79</v>
      </c>
      <c r="K10" s="44" t="s">
        <v>59</v>
      </c>
      <c r="L10" s="11"/>
    </row>
    <row r="11" spans="1:12" s="2" customFormat="1" ht="96.75" customHeight="1" x14ac:dyDescent="0.25">
      <c r="A11" s="44"/>
      <c r="B11" s="44"/>
      <c r="C11" s="45"/>
      <c r="D11" s="45"/>
      <c r="E11" s="44"/>
      <c r="F11" s="44"/>
      <c r="G11" s="44"/>
      <c r="H11" s="44"/>
      <c r="I11" s="44"/>
      <c r="J11" s="44"/>
      <c r="K11" s="44"/>
      <c r="L11" s="11"/>
    </row>
    <row r="12" spans="1:12" s="2" customFormat="1" ht="15.75" hidden="1" customHeight="1" x14ac:dyDescent="0.25">
      <c r="A12" s="44"/>
      <c r="B12" s="13"/>
      <c r="C12" s="47" t="s">
        <v>3</v>
      </c>
      <c r="D12" s="14" t="s">
        <v>4</v>
      </c>
      <c r="E12" s="15" t="e">
        <f>SUM(E13:E18)</f>
        <v>#REF!</v>
      </c>
      <c r="F12" s="15" t="e">
        <f>SUM(F13:F18)</f>
        <v>#REF!</v>
      </c>
      <c r="G12" s="15" t="e">
        <f t="shared" ref="G12:G18" si="0">F12/E12*100</f>
        <v>#REF!</v>
      </c>
      <c r="H12" s="15" t="e">
        <f t="shared" ref="H12:H18" si="1">E12-F12</f>
        <v>#REF!</v>
      </c>
      <c r="I12" s="16"/>
      <c r="J12" s="16"/>
      <c r="K12" s="16"/>
      <c r="L12" s="11"/>
    </row>
    <row r="13" spans="1:12" s="2" customFormat="1" ht="15.75" hidden="1" customHeight="1" x14ac:dyDescent="0.3">
      <c r="A13" s="44"/>
      <c r="B13" s="13"/>
      <c r="C13" s="47"/>
      <c r="D13" s="14" t="s">
        <v>5</v>
      </c>
      <c r="E13" s="15" t="e">
        <f>E20+E76+#REF!+#REF!+#REF!</f>
        <v>#REF!</v>
      </c>
      <c r="F13" s="15" t="e">
        <f>F20+F76+#REF!+#REF!+#REF!</f>
        <v>#REF!</v>
      </c>
      <c r="G13" s="15" t="e">
        <f t="shared" si="0"/>
        <v>#REF!</v>
      </c>
      <c r="H13" s="15" t="e">
        <f t="shared" si="1"/>
        <v>#REF!</v>
      </c>
      <c r="I13" s="17"/>
      <c r="J13" s="17"/>
      <c r="K13" s="17"/>
      <c r="L13" s="11"/>
    </row>
    <row r="14" spans="1:12" s="2" customFormat="1" ht="15.75" hidden="1" customHeight="1" x14ac:dyDescent="0.3">
      <c r="A14" s="44"/>
      <c r="B14" s="13"/>
      <c r="C14" s="47"/>
      <c r="D14" s="14" t="s">
        <v>6</v>
      </c>
      <c r="E14" s="15" t="e">
        <f>E21+E77+#REF!+#REF!+#REF!</f>
        <v>#REF!</v>
      </c>
      <c r="F14" s="15" t="e">
        <f>F21+F77+#REF!+#REF!+#REF!</f>
        <v>#REF!</v>
      </c>
      <c r="G14" s="15" t="e">
        <f t="shared" si="0"/>
        <v>#REF!</v>
      </c>
      <c r="H14" s="15" t="e">
        <f t="shared" si="1"/>
        <v>#REF!</v>
      </c>
      <c r="I14" s="17"/>
      <c r="J14" s="17"/>
      <c r="K14" s="17"/>
      <c r="L14" s="11"/>
    </row>
    <row r="15" spans="1:12" s="2" customFormat="1" ht="15.75" hidden="1" customHeight="1" x14ac:dyDescent="0.3">
      <c r="A15" s="44"/>
      <c r="B15" s="13"/>
      <c r="C15" s="47"/>
      <c r="D15" s="14" t="s">
        <v>7</v>
      </c>
      <c r="E15" s="15" t="e">
        <f>E22+E78+#REF!+#REF!+#REF!</f>
        <v>#REF!</v>
      </c>
      <c r="F15" s="15" t="e">
        <f>F22+F78+#REF!+#REF!+#REF!</f>
        <v>#REF!</v>
      </c>
      <c r="G15" s="15" t="e">
        <f t="shared" si="0"/>
        <v>#REF!</v>
      </c>
      <c r="H15" s="15" t="e">
        <f t="shared" si="1"/>
        <v>#REF!</v>
      </c>
      <c r="I15" s="17"/>
      <c r="J15" s="17"/>
      <c r="K15" s="17"/>
      <c r="L15" s="11"/>
    </row>
    <row r="16" spans="1:12" s="2" customFormat="1" ht="15.75" hidden="1" customHeight="1" x14ac:dyDescent="0.3">
      <c r="A16" s="44"/>
      <c r="B16" s="13"/>
      <c r="C16" s="47"/>
      <c r="D16" s="14" t="s">
        <v>8</v>
      </c>
      <c r="E16" s="15" t="e">
        <f>E23+E79+E139+#REF!+#REF!</f>
        <v>#REF!</v>
      </c>
      <c r="F16" s="15" t="e">
        <f>F23+F79+F139+#REF!+#REF!</f>
        <v>#REF!</v>
      </c>
      <c r="G16" s="15" t="e">
        <f t="shared" si="0"/>
        <v>#REF!</v>
      </c>
      <c r="H16" s="15" t="e">
        <f t="shared" si="1"/>
        <v>#REF!</v>
      </c>
      <c r="I16" s="17"/>
      <c r="J16" s="17"/>
      <c r="K16" s="17"/>
      <c r="L16" s="11"/>
    </row>
    <row r="17" spans="1:12" s="2" customFormat="1" ht="36.75" hidden="1" customHeight="1" x14ac:dyDescent="0.3">
      <c r="A17" s="44"/>
      <c r="B17" s="13"/>
      <c r="C17" s="47"/>
      <c r="D17" s="14" t="s">
        <v>9</v>
      </c>
      <c r="E17" s="15" t="e">
        <f>E24+E80+E140+#REF!+#REF!</f>
        <v>#REF!</v>
      </c>
      <c r="F17" s="15" t="e">
        <f>F24+F80+F140+#REF!+#REF!</f>
        <v>#REF!</v>
      </c>
      <c r="G17" s="15" t="e">
        <f t="shared" si="0"/>
        <v>#REF!</v>
      </c>
      <c r="H17" s="15" t="e">
        <f t="shared" si="1"/>
        <v>#REF!</v>
      </c>
      <c r="I17" s="17"/>
      <c r="J17" s="17"/>
      <c r="K17" s="17"/>
      <c r="L17" s="11"/>
    </row>
    <row r="18" spans="1:12" s="2" customFormat="1" ht="15.75" hidden="1" customHeight="1" x14ac:dyDescent="0.3">
      <c r="A18" s="44"/>
      <c r="B18" s="13"/>
      <c r="C18" s="47"/>
      <c r="D18" s="14" t="s">
        <v>10</v>
      </c>
      <c r="E18" s="15" t="e">
        <f>E25+E81+E141+#REF!+#REF!</f>
        <v>#REF!</v>
      </c>
      <c r="F18" s="15" t="e">
        <f>F25+F81+F141+#REF!+#REF!</f>
        <v>#REF!</v>
      </c>
      <c r="G18" s="15" t="e">
        <f t="shared" si="0"/>
        <v>#REF!</v>
      </c>
      <c r="H18" s="15" t="e">
        <f t="shared" si="1"/>
        <v>#REF!</v>
      </c>
      <c r="I18" s="17"/>
      <c r="J18" s="17"/>
      <c r="K18" s="17"/>
      <c r="L18" s="11"/>
    </row>
    <row r="19" spans="1:12" s="2" customFormat="1" ht="15.75" hidden="1" customHeight="1" x14ac:dyDescent="0.3">
      <c r="A19" s="44"/>
      <c r="B19" s="13"/>
      <c r="C19" s="47" t="s">
        <v>11</v>
      </c>
      <c r="D19" s="14" t="s">
        <v>4</v>
      </c>
      <c r="E19" s="15">
        <f>SUM(E20:E25)</f>
        <v>21157.065000000002</v>
      </c>
      <c r="F19" s="15">
        <f>SUM(F20:F25)</f>
        <v>13578.768</v>
      </c>
      <c r="G19" s="15">
        <f>F19/E19*100</f>
        <v>64.180773656459436</v>
      </c>
      <c r="H19" s="15">
        <f>E19-F19</f>
        <v>7578.2970000000023</v>
      </c>
      <c r="I19" s="17"/>
      <c r="J19" s="17"/>
      <c r="K19" s="17"/>
      <c r="L19" s="11"/>
    </row>
    <row r="20" spans="1:12" s="2" customFormat="1" ht="15.75" hidden="1" customHeight="1" x14ac:dyDescent="0.3">
      <c r="A20" s="44"/>
      <c r="B20" s="13"/>
      <c r="C20" s="47"/>
      <c r="D20" s="14" t="s">
        <v>5</v>
      </c>
      <c r="E20" s="15">
        <f>E27+E34+E41+E48+E55+E62+E69</f>
        <v>9271.1</v>
      </c>
      <c r="F20" s="15">
        <f>F27+F34+F41+F48+F55+F62+E69</f>
        <v>5403.8760000000002</v>
      </c>
      <c r="G20" s="15">
        <f>F20/E20*100</f>
        <v>58.287322971384192</v>
      </c>
      <c r="H20" s="15">
        <f t="shared" ref="H20:H89" si="2">E20-F20</f>
        <v>3867.2240000000002</v>
      </c>
      <c r="I20" s="17"/>
      <c r="J20" s="17"/>
      <c r="K20" s="17"/>
      <c r="L20" s="11"/>
    </row>
    <row r="21" spans="1:12" s="2" customFormat="1" ht="15.75" hidden="1" customHeight="1" x14ac:dyDescent="0.3">
      <c r="A21" s="44"/>
      <c r="B21" s="13"/>
      <c r="C21" s="47"/>
      <c r="D21" s="14" t="s">
        <v>6</v>
      </c>
      <c r="E21" s="15">
        <f>E28+E35+E42+E49+E56+E63+E70</f>
        <v>11804.3</v>
      </c>
      <c r="F21" s="15">
        <f>F28+F35+F42+F49+F56+F63+F70</f>
        <v>8170.9769999999999</v>
      </c>
      <c r="G21" s="15">
        <f>F21/E21*100</f>
        <v>69.220343434172293</v>
      </c>
      <c r="H21" s="15">
        <f t="shared" si="2"/>
        <v>3633.3229999999994</v>
      </c>
      <c r="I21" s="17"/>
      <c r="J21" s="17"/>
      <c r="K21" s="17"/>
      <c r="L21" s="11"/>
    </row>
    <row r="22" spans="1:12" s="2" customFormat="1" ht="15.75" hidden="1" customHeight="1" x14ac:dyDescent="0.3">
      <c r="A22" s="44"/>
      <c r="B22" s="13"/>
      <c r="C22" s="47"/>
      <c r="D22" s="14" t="s">
        <v>7</v>
      </c>
      <c r="E22" s="15">
        <f t="shared" ref="E22:F25" si="3">E29+E36+E43+E50+E57+E64</f>
        <v>77.734999999999999</v>
      </c>
      <c r="F22" s="15">
        <f t="shared" si="3"/>
        <v>0</v>
      </c>
      <c r="G22" s="15"/>
      <c r="H22" s="15">
        <f t="shared" si="2"/>
        <v>77.734999999999999</v>
      </c>
      <c r="I22" s="17"/>
      <c r="J22" s="17"/>
      <c r="K22" s="17"/>
      <c r="L22" s="11"/>
    </row>
    <row r="23" spans="1:12" s="2" customFormat="1" ht="15.75" hidden="1" customHeight="1" x14ac:dyDescent="0.3">
      <c r="A23" s="44"/>
      <c r="B23" s="13"/>
      <c r="C23" s="47"/>
      <c r="D23" s="14" t="s">
        <v>8</v>
      </c>
      <c r="E23" s="15">
        <f t="shared" si="3"/>
        <v>3.93</v>
      </c>
      <c r="F23" s="15">
        <f t="shared" si="3"/>
        <v>3.915</v>
      </c>
      <c r="G23" s="15"/>
      <c r="H23" s="15">
        <f t="shared" si="2"/>
        <v>1.5000000000000124E-2</v>
      </c>
      <c r="I23" s="17"/>
      <c r="J23" s="17"/>
      <c r="K23" s="17"/>
      <c r="L23" s="11"/>
    </row>
    <row r="24" spans="1:12" s="2" customFormat="1" ht="39" hidden="1" customHeight="1" x14ac:dyDescent="0.3">
      <c r="A24" s="44"/>
      <c r="B24" s="13"/>
      <c r="C24" s="47"/>
      <c r="D24" s="14" t="s">
        <v>9</v>
      </c>
      <c r="E24" s="15">
        <f t="shared" si="3"/>
        <v>0</v>
      </c>
      <c r="F24" s="15">
        <f t="shared" si="3"/>
        <v>0</v>
      </c>
      <c r="G24" s="15"/>
      <c r="H24" s="15">
        <f t="shared" si="2"/>
        <v>0</v>
      </c>
      <c r="I24" s="17"/>
      <c r="J24" s="17"/>
      <c r="K24" s="17"/>
      <c r="L24" s="11"/>
    </row>
    <row r="25" spans="1:12" s="2" customFormat="1" ht="23.25" hidden="1" customHeight="1" x14ac:dyDescent="0.3">
      <c r="A25" s="44"/>
      <c r="B25" s="13"/>
      <c r="C25" s="47"/>
      <c r="D25" s="14" t="s">
        <v>10</v>
      </c>
      <c r="E25" s="15">
        <f t="shared" si="3"/>
        <v>0</v>
      </c>
      <c r="F25" s="15">
        <f t="shared" si="3"/>
        <v>0</v>
      </c>
      <c r="G25" s="15"/>
      <c r="H25" s="15">
        <f t="shared" si="2"/>
        <v>0</v>
      </c>
      <c r="I25" s="17"/>
      <c r="J25" s="17"/>
      <c r="K25" s="17"/>
      <c r="L25" s="11"/>
    </row>
    <row r="26" spans="1:12" s="2" customFormat="1" ht="15.75" hidden="1" customHeight="1" x14ac:dyDescent="0.3">
      <c r="A26" s="44" t="s">
        <v>12</v>
      </c>
      <c r="B26" s="13"/>
      <c r="C26" s="47" t="s">
        <v>13</v>
      </c>
      <c r="D26" s="14" t="s">
        <v>4</v>
      </c>
      <c r="E26" s="15">
        <f>SUM(E27:E32)</f>
        <v>77.734999999999999</v>
      </c>
      <c r="F26" s="15">
        <f>SUM(F27:F32)</f>
        <v>0</v>
      </c>
      <c r="G26" s="15">
        <v>0</v>
      </c>
      <c r="H26" s="15">
        <f t="shared" si="2"/>
        <v>77.734999999999999</v>
      </c>
      <c r="I26" s="17"/>
      <c r="J26" s="17"/>
      <c r="K26" s="17"/>
      <c r="L26" s="11"/>
    </row>
    <row r="27" spans="1:12" s="2" customFormat="1" ht="15.75" hidden="1" customHeight="1" x14ac:dyDescent="0.3">
      <c r="A27" s="44"/>
      <c r="B27" s="13"/>
      <c r="C27" s="47"/>
      <c r="D27" s="14" t="s">
        <v>5</v>
      </c>
      <c r="E27" s="15"/>
      <c r="F27" s="15"/>
      <c r="G27" s="15"/>
      <c r="H27" s="15"/>
      <c r="I27" s="17"/>
      <c r="J27" s="17"/>
      <c r="K27" s="17"/>
      <c r="L27" s="11"/>
    </row>
    <row r="28" spans="1:12" s="2" customFormat="1" ht="15.75" hidden="1" customHeight="1" x14ac:dyDescent="0.3">
      <c r="A28" s="44"/>
      <c r="B28" s="13"/>
      <c r="C28" s="47"/>
      <c r="D28" s="14" t="s">
        <v>6</v>
      </c>
      <c r="E28" s="15"/>
      <c r="F28" s="15"/>
      <c r="G28" s="15"/>
      <c r="H28" s="15"/>
      <c r="I28" s="17"/>
      <c r="J28" s="17"/>
      <c r="K28" s="17"/>
      <c r="L28" s="11"/>
    </row>
    <row r="29" spans="1:12" s="2" customFormat="1" ht="15.75" hidden="1" customHeight="1" x14ac:dyDescent="0.3">
      <c r="A29" s="44"/>
      <c r="B29" s="13"/>
      <c r="C29" s="47"/>
      <c r="D29" s="14" t="s">
        <v>7</v>
      </c>
      <c r="E29" s="15">
        <v>77.734999999999999</v>
      </c>
      <c r="F29" s="15">
        <v>0</v>
      </c>
      <c r="G29" s="15"/>
      <c r="H29" s="15"/>
      <c r="I29" s="17"/>
      <c r="J29" s="17"/>
      <c r="K29" s="17"/>
      <c r="L29" s="11"/>
    </row>
    <row r="30" spans="1:12" s="2" customFormat="1" ht="27" hidden="1" customHeight="1" x14ac:dyDescent="0.3">
      <c r="A30" s="44"/>
      <c r="B30" s="13"/>
      <c r="C30" s="47"/>
      <c r="D30" s="14" t="s">
        <v>8</v>
      </c>
      <c r="E30" s="15"/>
      <c r="F30" s="15"/>
      <c r="G30" s="15"/>
      <c r="H30" s="15"/>
      <c r="I30" s="17"/>
      <c r="J30" s="17"/>
      <c r="K30" s="17"/>
      <c r="L30" s="11"/>
    </row>
    <row r="31" spans="1:12" s="2" customFormat="1" ht="40.5" hidden="1" customHeight="1" x14ac:dyDescent="0.3">
      <c r="A31" s="44"/>
      <c r="B31" s="13"/>
      <c r="C31" s="47"/>
      <c r="D31" s="14" t="s">
        <v>9</v>
      </c>
      <c r="E31" s="15"/>
      <c r="F31" s="15"/>
      <c r="G31" s="15"/>
      <c r="H31" s="15"/>
      <c r="I31" s="17"/>
      <c r="J31" s="17"/>
      <c r="K31" s="17"/>
      <c r="L31" s="11"/>
    </row>
    <row r="32" spans="1:12" s="2" customFormat="1" ht="15.75" hidden="1" customHeight="1" x14ac:dyDescent="0.3">
      <c r="A32" s="44"/>
      <c r="B32" s="13"/>
      <c r="C32" s="47"/>
      <c r="D32" s="14" t="s">
        <v>10</v>
      </c>
      <c r="E32" s="15"/>
      <c r="F32" s="15"/>
      <c r="G32" s="15"/>
      <c r="H32" s="15"/>
      <c r="I32" s="17"/>
      <c r="J32" s="17"/>
      <c r="K32" s="17"/>
      <c r="L32" s="11"/>
    </row>
    <row r="33" spans="1:12" s="2" customFormat="1" ht="15.75" hidden="1" customHeight="1" x14ac:dyDescent="0.3">
      <c r="A33" s="44" t="s">
        <v>14</v>
      </c>
      <c r="B33" s="13"/>
      <c r="C33" s="47" t="s">
        <v>15</v>
      </c>
      <c r="D33" s="14" t="s">
        <v>4</v>
      </c>
      <c r="E33" s="15">
        <f>SUM(E34:E39)</f>
        <v>2195</v>
      </c>
      <c r="F33" s="15">
        <f>SUM(F34:F39)</f>
        <v>1329.7449999999999</v>
      </c>
      <c r="G33" s="15">
        <f>F33/E33*100</f>
        <v>60.580637813211837</v>
      </c>
      <c r="H33" s="15">
        <f t="shared" si="2"/>
        <v>865.25500000000011</v>
      </c>
      <c r="I33" s="17"/>
      <c r="J33" s="17"/>
      <c r="K33" s="17"/>
      <c r="L33" s="11"/>
    </row>
    <row r="34" spans="1:12" s="2" customFormat="1" ht="15.75" hidden="1" customHeight="1" x14ac:dyDescent="0.3">
      <c r="A34" s="44"/>
      <c r="B34" s="13"/>
      <c r="C34" s="47"/>
      <c r="D34" s="14" t="s">
        <v>5</v>
      </c>
      <c r="E34" s="15"/>
      <c r="F34" s="15"/>
      <c r="G34" s="15"/>
      <c r="H34" s="15">
        <f t="shared" si="2"/>
        <v>0</v>
      </c>
      <c r="I34" s="17"/>
      <c r="J34" s="17"/>
      <c r="K34" s="17"/>
      <c r="L34" s="11"/>
    </row>
    <row r="35" spans="1:12" s="2" customFormat="1" ht="15.75" hidden="1" customHeight="1" x14ac:dyDescent="0.3">
      <c r="A35" s="44"/>
      <c r="B35" s="13"/>
      <c r="C35" s="47"/>
      <c r="D35" s="14" t="s">
        <v>6</v>
      </c>
      <c r="E35" s="15">
        <v>2195</v>
      </c>
      <c r="F35" s="15">
        <v>1329.7449999999999</v>
      </c>
      <c r="G35" s="15">
        <f>F35/E35*100</f>
        <v>60.580637813211837</v>
      </c>
      <c r="H35" s="15">
        <f t="shared" si="2"/>
        <v>865.25500000000011</v>
      </c>
      <c r="I35" s="17"/>
      <c r="J35" s="17"/>
      <c r="K35" s="17"/>
      <c r="L35" s="11"/>
    </row>
    <row r="36" spans="1:12" s="2" customFormat="1" ht="15.75" hidden="1" customHeight="1" x14ac:dyDescent="0.3">
      <c r="A36" s="44"/>
      <c r="B36" s="13"/>
      <c r="C36" s="47"/>
      <c r="D36" s="14" t="s">
        <v>7</v>
      </c>
      <c r="E36" s="15"/>
      <c r="F36" s="15"/>
      <c r="G36" s="15"/>
      <c r="H36" s="15">
        <f t="shared" si="2"/>
        <v>0</v>
      </c>
      <c r="I36" s="17"/>
      <c r="J36" s="17"/>
      <c r="K36" s="17"/>
      <c r="L36" s="11"/>
    </row>
    <row r="37" spans="1:12" s="2" customFormat="1" ht="15.75" hidden="1" customHeight="1" x14ac:dyDescent="0.3">
      <c r="A37" s="44"/>
      <c r="B37" s="13"/>
      <c r="C37" s="47"/>
      <c r="D37" s="14" t="s">
        <v>8</v>
      </c>
      <c r="E37" s="15"/>
      <c r="F37" s="15"/>
      <c r="G37" s="15"/>
      <c r="H37" s="15">
        <f t="shared" si="2"/>
        <v>0</v>
      </c>
      <c r="I37" s="17"/>
      <c r="J37" s="17"/>
      <c r="K37" s="17"/>
      <c r="L37" s="11"/>
    </row>
    <row r="38" spans="1:12" s="2" customFormat="1" ht="25.5" hidden="1" customHeight="1" x14ac:dyDescent="0.3">
      <c r="A38" s="44"/>
      <c r="B38" s="13"/>
      <c r="C38" s="47"/>
      <c r="D38" s="14" t="s">
        <v>9</v>
      </c>
      <c r="E38" s="15"/>
      <c r="F38" s="15"/>
      <c r="G38" s="15"/>
      <c r="H38" s="15">
        <f t="shared" si="2"/>
        <v>0</v>
      </c>
      <c r="I38" s="17"/>
      <c r="J38" s="17"/>
      <c r="K38" s="17"/>
      <c r="L38" s="11"/>
    </row>
    <row r="39" spans="1:12" s="2" customFormat="1" ht="15.75" hidden="1" customHeight="1" x14ac:dyDescent="0.3">
      <c r="A39" s="44"/>
      <c r="B39" s="13"/>
      <c r="C39" s="47"/>
      <c r="D39" s="14" t="s">
        <v>10</v>
      </c>
      <c r="E39" s="15"/>
      <c r="F39" s="15"/>
      <c r="G39" s="15"/>
      <c r="H39" s="15">
        <f t="shared" si="2"/>
        <v>0</v>
      </c>
      <c r="I39" s="17"/>
      <c r="J39" s="17"/>
      <c r="K39" s="17"/>
      <c r="L39" s="11"/>
    </row>
    <row r="40" spans="1:12" s="2" customFormat="1" ht="15.75" hidden="1" customHeight="1" x14ac:dyDescent="0.3">
      <c r="A40" s="44" t="s">
        <v>16</v>
      </c>
      <c r="B40" s="13"/>
      <c r="C40" s="47" t="s">
        <v>17</v>
      </c>
      <c r="D40" s="14" t="s">
        <v>4</v>
      </c>
      <c r="E40" s="15">
        <f>SUM(E41:E46)</f>
        <v>14602</v>
      </c>
      <c r="F40" s="15">
        <f>SUM(F41:F46)</f>
        <v>11126.089</v>
      </c>
      <c r="G40" s="15">
        <f>F40/E40*100</f>
        <v>76.195651280646487</v>
      </c>
      <c r="H40" s="15">
        <f t="shared" si="2"/>
        <v>3475.9110000000001</v>
      </c>
      <c r="I40" s="17"/>
      <c r="J40" s="17"/>
      <c r="K40" s="17"/>
      <c r="L40" s="11"/>
    </row>
    <row r="41" spans="1:12" s="2" customFormat="1" ht="15.75" hidden="1" customHeight="1" x14ac:dyDescent="0.3">
      <c r="A41" s="44"/>
      <c r="B41" s="13"/>
      <c r="C41" s="47"/>
      <c r="D41" s="14" t="s">
        <v>5</v>
      </c>
      <c r="E41" s="15">
        <v>5511</v>
      </c>
      <c r="F41" s="15">
        <v>4587</v>
      </c>
      <c r="G41" s="15">
        <f>F41/E41*100</f>
        <v>83.233532934131745</v>
      </c>
      <c r="H41" s="15">
        <f t="shared" si="2"/>
        <v>924</v>
      </c>
      <c r="I41" s="17"/>
      <c r="J41" s="17"/>
      <c r="K41" s="17"/>
      <c r="L41" s="11"/>
    </row>
    <row r="42" spans="1:12" s="2" customFormat="1" ht="15.75" hidden="1" customHeight="1" x14ac:dyDescent="0.3">
      <c r="A42" s="44"/>
      <c r="B42" s="13"/>
      <c r="C42" s="47"/>
      <c r="D42" s="14" t="s">
        <v>6</v>
      </c>
      <c r="E42" s="15">
        <v>9091</v>
      </c>
      <c r="F42" s="15">
        <v>6539.0889999999999</v>
      </c>
      <c r="G42" s="15">
        <f>F42/E42*100</f>
        <v>71.92925970740292</v>
      </c>
      <c r="H42" s="15">
        <f t="shared" si="2"/>
        <v>2551.9110000000001</v>
      </c>
      <c r="I42" s="17"/>
      <c r="J42" s="17"/>
      <c r="K42" s="17"/>
      <c r="L42" s="11"/>
    </row>
    <row r="43" spans="1:12" s="2" customFormat="1" ht="15.75" hidden="1" customHeight="1" x14ac:dyDescent="0.3">
      <c r="A43" s="44"/>
      <c r="B43" s="13"/>
      <c r="C43" s="47"/>
      <c r="D43" s="14" t="s">
        <v>7</v>
      </c>
      <c r="E43" s="15"/>
      <c r="F43" s="15"/>
      <c r="G43" s="15"/>
      <c r="H43" s="15">
        <f t="shared" si="2"/>
        <v>0</v>
      </c>
      <c r="I43" s="17"/>
      <c r="J43" s="17"/>
      <c r="K43" s="17"/>
      <c r="L43" s="11"/>
    </row>
    <row r="44" spans="1:12" s="2" customFormat="1" ht="15.75" hidden="1" customHeight="1" x14ac:dyDescent="0.3">
      <c r="A44" s="44"/>
      <c r="B44" s="13"/>
      <c r="C44" s="47"/>
      <c r="D44" s="14" t="s">
        <v>8</v>
      </c>
      <c r="E44" s="15"/>
      <c r="F44" s="15"/>
      <c r="G44" s="15"/>
      <c r="H44" s="15">
        <f t="shared" si="2"/>
        <v>0</v>
      </c>
      <c r="I44" s="17"/>
      <c r="J44" s="17"/>
      <c r="K44" s="17"/>
      <c r="L44" s="11"/>
    </row>
    <row r="45" spans="1:12" s="2" customFormat="1" ht="25.5" hidden="1" customHeight="1" x14ac:dyDescent="0.3">
      <c r="A45" s="44"/>
      <c r="B45" s="13"/>
      <c r="C45" s="47"/>
      <c r="D45" s="14" t="s">
        <v>9</v>
      </c>
      <c r="E45" s="15"/>
      <c r="F45" s="15"/>
      <c r="G45" s="15"/>
      <c r="H45" s="15">
        <f t="shared" si="2"/>
        <v>0</v>
      </c>
      <c r="I45" s="17"/>
      <c r="J45" s="17"/>
      <c r="K45" s="17"/>
      <c r="L45" s="11"/>
    </row>
    <row r="46" spans="1:12" s="2" customFormat="1" ht="15.75" hidden="1" customHeight="1" x14ac:dyDescent="0.3">
      <c r="A46" s="44"/>
      <c r="B46" s="13"/>
      <c r="C46" s="47"/>
      <c r="D46" s="14" t="s">
        <v>10</v>
      </c>
      <c r="E46" s="15"/>
      <c r="F46" s="15"/>
      <c r="G46" s="15"/>
      <c r="H46" s="15">
        <f t="shared" si="2"/>
        <v>0</v>
      </c>
      <c r="I46" s="17"/>
      <c r="J46" s="17"/>
      <c r="K46" s="17"/>
      <c r="L46" s="11"/>
    </row>
    <row r="47" spans="1:12" s="2" customFormat="1" ht="15.75" hidden="1" customHeight="1" x14ac:dyDescent="0.3">
      <c r="A47" s="44" t="s">
        <v>18</v>
      </c>
      <c r="B47" s="13"/>
      <c r="C47" s="47" t="s">
        <v>19</v>
      </c>
      <c r="D47" s="14" t="s">
        <v>4</v>
      </c>
      <c r="E47" s="15">
        <f>SUM(E48:E53)</f>
        <v>4010.1</v>
      </c>
      <c r="F47" s="15">
        <f>SUM(F48:F53)</f>
        <v>925.28700000000003</v>
      </c>
      <c r="G47" s="15">
        <f>F47/E47*100</f>
        <v>23.073913368743924</v>
      </c>
      <c r="H47" s="15">
        <f t="shared" si="2"/>
        <v>3084.8130000000001</v>
      </c>
      <c r="I47" s="17"/>
      <c r="J47" s="17"/>
      <c r="K47" s="17"/>
      <c r="L47" s="11"/>
    </row>
    <row r="48" spans="1:12" s="2" customFormat="1" ht="15.75" hidden="1" customHeight="1" x14ac:dyDescent="0.3">
      <c r="A48" s="44"/>
      <c r="B48" s="13"/>
      <c r="C48" s="47"/>
      <c r="D48" s="14" t="s">
        <v>5</v>
      </c>
      <c r="E48" s="15">
        <v>3760.1</v>
      </c>
      <c r="F48" s="15">
        <v>816.87599999999998</v>
      </c>
      <c r="G48" s="15">
        <f>F48/E48*100</f>
        <v>21.724847743411079</v>
      </c>
      <c r="H48" s="15">
        <f t="shared" si="2"/>
        <v>2943.2240000000002</v>
      </c>
      <c r="I48" s="17"/>
      <c r="J48" s="17"/>
      <c r="K48" s="17"/>
      <c r="L48" s="11"/>
    </row>
    <row r="49" spans="1:12" s="2" customFormat="1" ht="15.75" hidden="1" customHeight="1" x14ac:dyDescent="0.3">
      <c r="A49" s="44"/>
      <c r="B49" s="13"/>
      <c r="C49" s="47"/>
      <c r="D49" s="14" t="s">
        <v>6</v>
      </c>
      <c r="E49" s="15">
        <v>250</v>
      </c>
      <c r="F49" s="15">
        <v>108.411</v>
      </c>
      <c r="G49" s="15">
        <f>F49/E49*100</f>
        <v>43.364400000000003</v>
      </c>
      <c r="H49" s="15">
        <f t="shared" si="2"/>
        <v>141.589</v>
      </c>
      <c r="I49" s="17"/>
      <c r="J49" s="17"/>
      <c r="K49" s="17"/>
      <c r="L49" s="11"/>
    </row>
    <row r="50" spans="1:12" s="2" customFormat="1" ht="15.75" hidden="1" customHeight="1" x14ac:dyDescent="0.3">
      <c r="A50" s="44"/>
      <c r="B50" s="13"/>
      <c r="C50" s="47"/>
      <c r="D50" s="14" t="s">
        <v>7</v>
      </c>
      <c r="E50" s="15"/>
      <c r="F50" s="15"/>
      <c r="G50" s="15"/>
      <c r="H50" s="15">
        <f t="shared" si="2"/>
        <v>0</v>
      </c>
      <c r="I50" s="17"/>
      <c r="J50" s="17"/>
      <c r="K50" s="17"/>
      <c r="L50" s="11"/>
    </row>
    <row r="51" spans="1:12" s="2" customFormat="1" ht="15.75" hidden="1" customHeight="1" x14ac:dyDescent="0.3">
      <c r="A51" s="44"/>
      <c r="B51" s="13"/>
      <c r="C51" s="47"/>
      <c r="D51" s="14" t="s">
        <v>8</v>
      </c>
      <c r="E51" s="15"/>
      <c r="F51" s="15"/>
      <c r="G51" s="15"/>
      <c r="H51" s="15">
        <f t="shared" si="2"/>
        <v>0</v>
      </c>
      <c r="I51" s="17"/>
      <c r="J51" s="17"/>
      <c r="K51" s="17"/>
      <c r="L51" s="11"/>
    </row>
    <row r="52" spans="1:12" s="2" customFormat="1" ht="25.5" hidden="1" customHeight="1" x14ac:dyDescent="0.3">
      <c r="A52" s="44"/>
      <c r="B52" s="13"/>
      <c r="C52" s="47"/>
      <c r="D52" s="14" t="s">
        <v>9</v>
      </c>
      <c r="E52" s="15"/>
      <c r="F52" s="15"/>
      <c r="G52" s="15"/>
      <c r="H52" s="15">
        <f t="shared" si="2"/>
        <v>0</v>
      </c>
      <c r="I52" s="17"/>
      <c r="J52" s="17"/>
      <c r="K52" s="17"/>
      <c r="L52" s="11"/>
    </row>
    <row r="53" spans="1:12" s="2" customFormat="1" ht="15.75" hidden="1" customHeight="1" x14ac:dyDescent="0.3">
      <c r="A53" s="44"/>
      <c r="B53" s="13"/>
      <c r="C53" s="47"/>
      <c r="D53" s="14" t="s">
        <v>10</v>
      </c>
      <c r="E53" s="15"/>
      <c r="F53" s="15"/>
      <c r="G53" s="15"/>
      <c r="H53" s="15">
        <f t="shared" si="2"/>
        <v>0</v>
      </c>
      <c r="I53" s="17"/>
      <c r="J53" s="17"/>
      <c r="K53" s="17"/>
      <c r="L53" s="11"/>
    </row>
    <row r="54" spans="1:12" s="2" customFormat="1" ht="15.75" hidden="1" customHeight="1" x14ac:dyDescent="0.3">
      <c r="A54" s="44" t="s">
        <v>20</v>
      </c>
      <c r="B54" s="13"/>
      <c r="C54" s="47" t="s">
        <v>21</v>
      </c>
      <c r="D54" s="14" t="s">
        <v>4</v>
      </c>
      <c r="E54" s="15">
        <f>SUM(E55:E60)</f>
        <v>50</v>
      </c>
      <c r="F54" s="15">
        <f>SUM(F55:F60)</f>
        <v>34.287999999999997</v>
      </c>
      <c r="G54" s="15">
        <f>F54/E54*100</f>
        <v>68.575999999999993</v>
      </c>
      <c r="H54" s="15">
        <f t="shared" si="2"/>
        <v>15.712000000000003</v>
      </c>
      <c r="I54" s="17"/>
      <c r="J54" s="17"/>
      <c r="K54" s="17"/>
      <c r="L54" s="11"/>
    </row>
    <row r="55" spans="1:12" s="2" customFormat="1" ht="15.75" hidden="1" customHeight="1" x14ac:dyDescent="0.3">
      <c r="A55" s="44"/>
      <c r="B55" s="13"/>
      <c r="C55" s="47"/>
      <c r="D55" s="14" t="s">
        <v>5</v>
      </c>
      <c r="E55" s="15"/>
      <c r="F55" s="15"/>
      <c r="G55" s="15"/>
      <c r="H55" s="15">
        <f t="shared" si="2"/>
        <v>0</v>
      </c>
      <c r="I55" s="17"/>
      <c r="J55" s="17"/>
      <c r="K55" s="17"/>
      <c r="L55" s="11"/>
    </row>
    <row r="56" spans="1:12" s="2" customFormat="1" ht="15.75" hidden="1" customHeight="1" x14ac:dyDescent="0.3">
      <c r="A56" s="44"/>
      <c r="B56" s="13"/>
      <c r="C56" s="47"/>
      <c r="D56" s="14" t="s">
        <v>6</v>
      </c>
      <c r="E56" s="15">
        <v>50</v>
      </c>
      <c r="F56" s="15">
        <v>34.287999999999997</v>
      </c>
      <c r="G56" s="15">
        <f>F56/E56*100</f>
        <v>68.575999999999993</v>
      </c>
      <c r="H56" s="15">
        <f t="shared" si="2"/>
        <v>15.712000000000003</v>
      </c>
      <c r="I56" s="17"/>
      <c r="J56" s="17"/>
      <c r="K56" s="17"/>
      <c r="L56" s="11"/>
    </row>
    <row r="57" spans="1:12" s="2" customFormat="1" ht="15.75" hidden="1" customHeight="1" x14ac:dyDescent="0.3">
      <c r="A57" s="44"/>
      <c r="B57" s="13"/>
      <c r="C57" s="47"/>
      <c r="D57" s="14" t="s">
        <v>7</v>
      </c>
      <c r="E57" s="15"/>
      <c r="F57" s="15"/>
      <c r="G57" s="15"/>
      <c r="H57" s="15">
        <f t="shared" si="2"/>
        <v>0</v>
      </c>
      <c r="I57" s="17"/>
      <c r="J57" s="17"/>
      <c r="K57" s="17"/>
      <c r="L57" s="11"/>
    </row>
    <row r="58" spans="1:12" s="2" customFormat="1" ht="15.75" hidden="1" customHeight="1" x14ac:dyDescent="0.3">
      <c r="A58" s="44"/>
      <c r="B58" s="13"/>
      <c r="C58" s="47"/>
      <c r="D58" s="14" t="s">
        <v>8</v>
      </c>
      <c r="E58" s="15"/>
      <c r="F58" s="15"/>
      <c r="G58" s="15"/>
      <c r="H58" s="15">
        <f t="shared" si="2"/>
        <v>0</v>
      </c>
      <c r="I58" s="17"/>
      <c r="J58" s="17"/>
      <c r="K58" s="17"/>
      <c r="L58" s="11"/>
    </row>
    <row r="59" spans="1:12" s="2" customFormat="1" ht="25.5" hidden="1" customHeight="1" x14ac:dyDescent="0.3">
      <c r="A59" s="44"/>
      <c r="B59" s="13"/>
      <c r="C59" s="47"/>
      <c r="D59" s="14" t="s">
        <v>9</v>
      </c>
      <c r="E59" s="15"/>
      <c r="F59" s="15"/>
      <c r="G59" s="15"/>
      <c r="H59" s="15">
        <f t="shared" si="2"/>
        <v>0</v>
      </c>
      <c r="I59" s="17"/>
      <c r="J59" s="17"/>
      <c r="K59" s="17"/>
      <c r="L59" s="11"/>
    </row>
    <row r="60" spans="1:12" s="2" customFormat="1" ht="15.75" hidden="1" customHeight="1" x14ac:dyDescent="0.3">
      <c r="A60" s="44"/>
      <c r="B60" s="13"/>
      <c r="C60" s="47"/>
      <c r="D60" s="14" t="s">
        <v>10</v>
      </c>
      <c r="E60" s="15"/>
      <c r="F60" s="15"/>
      <c r="G60" s="15"/>
      <c r="H60" s="15">
        <f t="shared" si="2"/>
        <v>0</v>
      </c>
      <c r="I60" s="17"/>
      <c r="J60" s="17"/>
      <c r="K60" s="17"/>
      <c r="L60" s="11"/>
    </row>
    <row r="61" spans="1:12" s="2" customFormat="1" ht="15.75" hidden="1" customHeight="1" x14ac:dyDescent="0.3">
      <c r="A61" s="44" t="s">
        <v>22</v>
      </c>
      <c r="B61" s="13"/>
      <c r="C61" s="47" t="s">
        <v>23</v>
      </c>
      <c r="D61" s="14" t="s">
        <v>4</v>
      </c>
      <c r="E61" s="15">
        <f>SUM(E62:E67)</f>
        <v>82.23</v>
      </c>
      <c r="F61" s="15">
        <f>SUM(F62:F67)</f>
        <v>82.215000000000003</v>
      </c>
      <c r="G61" s="15">
        <f>F61/E61*100</f>
        <v>99.981758482305722</v>
      </c>
      <c r="H61" s="15">
        <f t="shared" si="2"/>
        <v>1.5000000000000568E-2</v>
      </c>
      <c r="I61" s="17"/>
      <c r="J61" s="17"/>
      <c r="K61" s="17"/>
      <c r="L61" s="11"/>
    </row>
    <row r="62" spans="1:12" s="2" customFormat="1" ht="15.75" hidden="1" customHeight="1" x14ac:dyDescent="0.3">
      <c r="A62" s="44"/>
      <c r="B62" s="13"/>
      <c r="C62" s="47"/>
      <c r="D62" s="14" t="s">
        <v>5</v>
      </c>
      <c r="E62" s="15"/>
      <c r="F62" s="15"/>
      <c r="G62" s="15"/>
      <c r="H62" s="15">
        <f t="shared" si="2"/>
        <v>0</v>
      </c>
      <c r="I62" s="17"/>
      <c r="J62" s="17"/>
      <c r="K62" s="17"/>
      <c r="L62" s="11"/>
    </row>
    <row r="63" spans="1:12" s="2" customFormat="1" ht="15.75" hidden="1" customHeight="1" x14ac:dyDescent="0.3">
      <c r="A63" s="44"/>
      <c r="B63" s="13"/>
      <c r="C63" s="47"/>
      <c r="D63" s="14" t="s">
        <v>6</v>
      </c>
      <c r="E63" s="15">
        <v>78.3</v>
      </c>
      <c r="F63" s="15">
        <v>78.3</v>
      </c>
      <c r="G63" s="15">
        <f>F63/E63*100</f>
        <v>100</v>
      </c>
      <c r="H63" s="15">
        <f t="shared" si="2"/>
        <v>0</v>
      </c>
      <c r="I63" s="17"/>
      <c r="J63" s="17"/>
      <c r="K63" s="17"/>
      <c r="L63" s="11"/>
    </row>
    <row r="64" spans="1:12" s="2" customFormat="1" ht="15.75" hidden="1" customHeight="1" x14ac:dyDescent="0.3">
      <c r="A64" s="44"/>
      <c r="B64" s="13"/>
      <c r="C64" s="47"/>
      <c r="D64" s="14" t="s">
        <v>7</v>
      </c>
      <c r="E64" s="15"/>
      <c r="F64" s="15"/>
      <c r="G64" s="15"/>
      <c r="H64" s="15">
        <f t="shared" si="2"/>
        <v>0</v>
      </c>
      <c r="I64" s="17"/>
      <c r="J64" s="17"/>
      <c r="K64" s="17"/>
      <c r="L64" s="11"/>
    </row>
    <row r="65" spans="1:12" s="2" customFormat="1" ht="33" hidden="1" customHeight="1" x14ac:dyDescent="0.3">
      <c r="A65" s="44"/>
      <c r="B65" s="13"/>
      <c r="C65" s="47"/>
      <c r="D65" s="14" t="s">
        <v>8</v>
      </c>
      <c r="E65" s="15">
        <v>3.93</v>
      </c>
      <c r="F65" s="15">
        <v>3.915</v>
      </c>
      <c r="G65" s="15">
        <f>F65/E65*100</f>
        <v>99.618320610687022</v>
      </c>
      <c r="H65" s="15">
        <f t="shared" si="2"/>
        <v>1.5000000000000124E-2</v>
      </c>
      <c r="I65" s="17"/>
      <c r="J65" s="17"/>
      <c r="K65" s="17"/>
      <c r="L65" s="11"/>
    </row>
    <row r="66" spans="1:12" s="2" customFormat="1" ht="40.5" hidden="1" customHeight="1" x14ac:dyDescent="0.3">
      <c r="A66" s="44"/>
      <c r="B66" s="13"/>
      <c r="C66" s="47"/>
      <c r="D66" s="14" t="s">
        <v>9</v>
      </c>
      <c r="E66" s="15"/>
      <c r="F66" s="15"/>
      <c r="G66" s="15"/>
      <c r="H66" s="15">
        <f t="shared" si="2"/>
        <v>0</v>
      </c>
      <c r="I66" s="17"/>
      <c r="J66" s="17"/>
      <c r="K66" s="17"/>
      <c r="L66" s="11"/>
    </row>
    <row r="67" spans="1:12" s="2" customFormat="1" ht="15.75" hidden="1" customHeight="1" x14ac:dyDescent="0.3">
      <c r="A67" s="44"/>
      <c r="B67" s="13"/>
      <c r="C67" s="47"/>
      <c r="D67" s="14" t="s">
        <v>10</v>
      </c>
      <c r="E67" s="15"/>
      <c r="F67" s="15"/>
      <c r="G67" s="15"/>
      <c r="H67" s="15">
        <f t="shared" si="2"/>
        <v>0</v>
      </c>
      <c r="I67" s="17"/>
      <c r="J67" s="17"/>
      <c r="K67" s="17"/>
      <c r="L67" s="11"/>
    </row>
    <row r="68" spans="1:12" s="2" customFormat="1" ht="15.75" hidden="1" customHeight="1" x14ac:dyDescent="0.3">
      <c r="A68" s="44" t="s">
        <v>24</v>
      </c>
      <c r="B68" s="13"/>
      <c r="C68" s="47" t="s">
        <v>25</v>
      </c>
      <c r="D68" s="14" t="s">
        <v>4</v>
      </c>
      <c r="E68" s="15">
        <f>SUM(E69:E74)</f>
        <v>140</v>
      </c>
      <c r="F68" s="15">
        <f>SUM(F69:F74)</f>
        <v>81.144000000000005</v>
      </c>
      <c r="G68" s="15">
        <f>F68/E68*100</f>
        <v>57.96</v>
      </c>
      <c r="H68" s="15">
        <f t="shared" si="2"/>
        <v>58.855999999999995</v>
      </c>
      <c r="I68" s="17"/>
      <c r="J68" s="17"/>
      <c r="K68" s="17"/>
      <c r="L68" s="11"/>
    </row>
    <row r="69" spans="1:12" s="2" customFormat="1" ht="15.75" hidden="1" customHeight="1" x14ac:dyDescent="0.3">
      <c r="A69" s="44"/>
      <c r="B69" s="13"/>
      <c r="C69" s="47"/>
      <c r="D69" s="14" t="s">
        <v>5</v>
      </c>
      <c r="E69" s="15"/>
      <c r="F69" s="15"/>
      <c r="G69" s="15"/>
      <c r="H69" s="15">
        <f t="shared" si="2"/>
        <v>0</v>
      </c>
      <c r="I69" s="17"/>
      <c r="J69" s="17"/>
      <c r="K69" s="17"/>
      <c r="L69" s="11"/>
    </row>
    <row r="70" spans="1:12" s="2" customFormat="1" ht="15.75" hidden="1" customHeight="1" x14ac:dyDescent="0.3">
      <c r="A70" s="44"/>
      <c r="B70" s="13"/>
      <c r="C70" s="47"/>
      <c r="D70" s="14" t="s">
        <v>6</v>
      </c>
      <c r="E70" s="15">
        <v>140</v>
      </c>
      <c r="F70" s="15">
        <v>81.144000000000005</v>
      </c>
      <c r="G70" s="15">
        <f>F70/E70*100</f>
        <v>57.96</v>
      </c>
      <c r="H70" s="15">
        <f t="shared" si="2"/>
        <v>58.855999999999995</v>
      </c>
      <c r="I70" s="17"/>
      <c r="J70" s="17"/>
      <c r="K70" s="17"/>
      <c r="L70" s="11"/>
    </row>
    <row r="71" spans="1:12" s="2" customFormat="1" ht="15.75" hidden="1" customHeight="1" x14ac:dyDescent="0.3">
      <c r="A71" s="44"/>
      <c r="B71" s="13"/>
      <c r="C71" s="47"/>
      <c r="D71" s="14" t="s">
        <v>7</v>
      </c>
      <c r="E71" s="15"/>
      <c r="F71" s="15"/>
      <c r="G71" s="15"/>
      <c r="H71" s="15">
        <f t="shared" si="2"/>
        <v>0</v>
      </c>
      <c r="I71" s="17"/>
      <c r="J71" s="17"/>
      <c r="K71" s="17"/>
      <c r="L71" s="11"/>
    </row>
    <row r="72" spans="1:12" s="2" customFormat="1" ht="15.75" hidden="1" customHeight="1" x14ac:dyDescent="0.3">
      <c r="A72" s="44"/>
      <c r="B72" s="13"/>
      <c r="C72" s="47"/>
      <c r="D72" s="14" t="s">
        <v>8</v>
      </c>
      <c r="E72" s="15"/>
      <c r="F72" s="15"/>
      <c r="G72" s="15"/>
      <c r="H72" s="15">
        <f t="shared" si="2"/>
        <v>0</v>
      </c>
      <c r="I72" s="17"/>
      <c r="J72" s="17"/>
      <c r="K72" s="17"/>
      <c r="L72" s="11"/>
    </row>
    <row r="73" spans="1:12" s="2" customFormat="1" ht="25.5" hidden="1" customHeight="1" x14ac:dyDescent="0.3">
      <c r="A73" s="44"/>
      <c r="B73" s="13"/>
      <c r="C73" s="47"/>
      <c r="D73" s="14" t="s">
        <v>9</v>
      </c>
      <c r="E73" s="15"/>
      <c r="F73" s="15"/>
      <c r="G73" s="15"/>
      <c r="H73" s="15">
        <f t="shared" si="2"/>
        <v>0</v>
      </c>
      <c r="I73" s="17"/>
      <c r="J73" s="17"/>
      <c r="K73" s="17"/>
      <c r="L73" s="11"/>
    </row>
    <row r="74" spans="1:12" s="2" customFormat="1" ht="15.75" hidden="1" customHeight="1" x14ac:dyDescent="0.3">
      <c r="A74" s="44"/>
      <c r="B74" s="13"/>
      <c r="C74" s="47"/>
      <c r="D74" s="14" t="s">
        <v>10</v>
      </c>
      <c r="E74" s="15"/>
      <c r="F74" s="15"/>
      <c r="G74" s="15"/>
      <c r="H74" s="15">
        <f t="shared" si="2"/>
        <v>0</v>
      </c>
      <c r="I74" s="17"/>
      <c r="J74" s="17"/>
      <c r="K74" s="17"/>
      <c r="L74" s="11"/>
    </row>
    <row r="75" spans="1:12" s="2" customFormat="1" ht="15.75" hidden="1" customHeight="1" x14ac:dyDescent="0.3">
      <c r="A75" s="44"/>
      <c r="B75" s="13"/>
      <c r="C75" s="47" t="s">
        <v>26</v>
      </c>
      <c r="D75" s="14" t="s">
        <v>4</v>
      </c>
      <c r="E75" s="15">
        <f>E76+E77+E78+E79+E80+E81</f>
        <v>4251.7880000000005</v>
      </c>
      <c r="F75" s="15">
        <f>F76+F77+F78+F79+F80+F81</f>
        <v>2794.8939999999993</v>
      </c>
      <c r="G75" s="15">
        <f>F75/E75*100</f>
        <v>65.734556849965216</v>
      </c>
      <c r="H75" s="15">
        <f t="shared" si="2"/>
        <v>1456.8940000000011</v>
      </c>
      <c r="I75" s="17"/>
      <c r="J75" s="17"/>
      <c r="K75" s="17"/>
      <c r="L75" s="11"/>
    </row>
    <row r="76" spans="1:12" s="2" customFormat="1" ht="15.75" hidden="1" customHeight="1" x14ac:dyDescent="0.3">
      <c r="A76" s="44"/>
      <c r="B76" s="13"/>
      <c r="C76" s="47"/>
      <c r="D76" s="14" t="s">
        <v>5</v>
      </c>
      <c r="E76" s="15">
        <f t="shared" ref="E76:F81" si="4">E83+E90+E111</f>
        <v>0</v>
      </c>
      <c r="F76" s="15">
        <f t="shared" si="4"/>
        <v>0</v>
      </c>
      <c r="G76" s="15"/>
      <c r="H76" s="15">
        <f t="shared" si="2"/>
        <v>0</v>
      </c>
      <c r="I76" s="17"/>
      <c r="J76" s="17"/>
      <c r="K76" s="17"/>
      <c r="L76" s="11"/>
    </row>
    <row r="77" spans="1:12" s="2" customFormat="1" ht="15.75" hidden="1" customHeight="1" x14ac:dyDescent="0.3">
      <c r="A77" s="44"/>
      <c r="B77" s="13"/>
      <c r="C77" s="47"/>
      <c r="D77" s="14" t="s">
        <v>6</v>
      </c>
      <c r="E77" s="15">
        <f t="shared" si="4"/>
        <v>0</v>
      </c>
      <c r="F77" s="15">
        <f t="shared" si="4"/>
        <v>0</v>
      </c>
      <c r="G77" s="15"/>
      <c r="H77" s="15">
        <f t="shared" si="2"/>
        <v>0</v>
      </c>
      <c r="I77" s="17"/>
      <c r="J77" s="17"/>
      <c r="K77" s="17"/>
      <c r="L77" s="11"/>
    </row>
    <row r="78" spans="1:12" s="2" customFormat="1" ht="15.75" hidden="1" customHeight="1" x14ac:dyDescent="0.3">
      <c r="A78" s="44"/>
      <c r="B78" s="13"/>
      <c r="C78" s="47"/>
      <c r="D78" s="14" t="s">
        <v>7</v>
      </c>
      <c r="E78" s="15">
        <f t="shared" si="4"/>
        <v>4027.3630000000003</v>
      </c>
      <c r="F78" s="15">
        <f t="shared" si="4"/>
        <v>2660.1379999999995</v>
      </c>
      <c r="G78" s="15">
        <f>F78/E78*100</f>
        <v>66.051607466225406</v>
      </c>
      <c r="H78" s="15">
        <f t="shared" si="2"/>
        <v>1367.2250000000008</v>
      </c>
      <c r="I78" s="17"/>
      <c r="J78" s="17"/>
      <c r="K78" s="17"/>
      <c r="L78" s="11"/>
    </row>
    <row r="79" spans="1:12" s="2" customFormat="1" ht="15.75" hidden="1" customHeight="1" x14ac:dyDescent="0.3">
      <c r="A79" s="44"/>
      <c r="B79" s="13"/>
      <c r="C79" s="47"/>
      <c r="D79" s="14" t="s">
        <v>8</v>
      </c>
      <c r="E79" s="15">
        <f t="shared" si="4"/>
        <v>224.42500000000001</v>
      </c>
      <c r="F79" s="15">
        <f t="shared" si="4"/>
        <v>134.756</v>
      </c>
      <c r="G79" s="15">
        <f>F79/E79*100</f>
        <v>60.04500389885262</v>
      </c>
      <c r="H79" s="15">
        <f t="shared" si="2"/>
        <v>89.669000000000011</v>
      </c>
      <c r="I79" s="17"/>
      <c r="J79" s="17"/>
      <c r="K79" s="17"/>
      <c r="L79" s="11"/>
    </row>
    <row r="80" spans="1:12" s="2" customFormat="1" ht="25.5" hidden="1" customHeight="1" x14ac:dyDescent="0.3">
      <c r="A80" s="44"/>
      <c r="B80" s="13"/>
      <c r="C80" s="47"/>
      <c r="D80" s="14" t="s">
        <v>9</v>
      </c>
      <c r="E80" s="15">
        <f t="shared" si="4"/>
        <v>0</v>
      </c>
      <c r="F80" s="15">
        <f t="shared" si="4"/>
        <v>0</v>
      </c>
      <c r="G80" s="15"/>
      <c r="H80" s="15">
        <f t="shared" si="2"/>
        <v>0</v>
      </c>
      <c r="I80" s="17"/>
      <c r="J80" s="17"/>
      <c r="K80" s="17"/>
      <c r="L80" s="11"/>
    </row>
    <row r="81" spans="1:12" s="2" customFormat="1" ht="15.75" hidden="1" customHeight="1" x14ac:dyDescent="0.3">
      <c r="A81" s="44"/>
      <c r="B81" s="13"/>
      <c r="C81" s="47"/>
      <c r="D81" s="14" t="s">
        <v>10</v>
      </c>
      <c r="E81" s="15">
        <f t="shared" si="4"/>
        <v>0</v>
      </c>
      <c r="F81" s="15">
        <f t="shared" si="4"/>
        <v>0</v>
      </c>
      <c r="G81" s="15"/>
      <c r="H81" s="15">
        <f t="shared" si="2"/>
        <v>0</v>
      </c>
      <c r="I81" s="17"/>
      <c r="J81" s="17"/>
      <c r="K81" s="17"/>
      <c r="L81" s="11"/>
    </row>
    <row r="82" spans="1:12" s="2" customFormat="1" ht="15.75" hidden="1" customHeight="1" x14ac:dyDescent="0.3">
      <c r="A82" s="44" t="s">
        <v>12</v>
      </c>
      <c r="B82" s="13"/>
      <c r="C82" s="47" t="s">
        <v>27</v>
      </c>
      <c r="D82" s="14" t="s">
        <v>4</v>
      </c>
      <c r="E82" s="15">
        <f>E83+E84+E85+E86+E87+E88</f>
        <v>2179.1379999999999</v>
      </c>
      <c r="F82" s="15">
        <f>F83+F84+F85+F86+F87+F88</f>
        <v>1563.453</v>
      </c>
      <c r="G82" s="15">
        <f>F82/E82*100</f>
        <v>71.746396969811002</v>
      </c>
      <c r="H82" s="15">
        <f t="shared" si="2"/>
        <v>615.68499999999995</v>
      </c>
      <c r="I82" s="17"/>
      <c r="J82" s="17"/>
      <c r="K82" s="17"/>
      <c r="L82" s="11"/>
    </row>
    <row r="83" spans="1:12" s="2" customFormat="1" ht="15.75" hidden="1" customHeight="1" x14ac:dyDescent="0.3">
      <c r="A83" s="44"/>
      <c r="B83" s="13"/>
      <c r="C83" s="47"/>
      <c r="D83" s="14" t="s">
        <v>5</v>
      </c>
      <c r="E83" s="15"/>
      <c r="F83" s="15"/>
      <c r="G83" s="15"/>
      <c r="H83" s="15">
        <f t="shared" si="2"/>
        <v>0</v>
      </c>
      <c r="I83" s="17"/>
      <c r="J83" s="17"/>
      <c r="K83" s="17"/>
      <c r="L83" s="11"/>
    </row>
    <row r="84" spans="1:12" s="2" customFormat="1" ht="15.75" hidden="1" customHeight="1" x14ac:dyDescent="0.3">
      <c r="A84" s="44"/>
      <c r="B84" s="13"/>
      <c r="C84" s="47"/>
      <c r="D84" s="14" t="s">
        <v>6</v>
      </c>
      <c r="E84" s="15"/>
      <c r="F84" s="15"/>
      <c r="G84" s="15"/>
      <c r="H84" s="15">
        <f t="shared" si="2"/>
        <v>0</v>
      </c>
      <c r="I84" s="17"/>
      <c r="J84" s="17"/>
      <c r="K84" s="17"/>
      <c r="L84" s="11"/>
    </row>
    <row r="85" spans="1:12" s="2" customFormat="1" ht="15.75" hidden="1" customHeight="1" x14ac:dyDescent="0.3">
      <c r="A85" s="44"/>
      <c r="B85" s="13"/>
      <c r="C85" s="47"/>
      <c r="D85" s="14" t="s">
        <v>7</v>
      </c>
      <c r="E85" s="15">
        <v>1954.713</v>
      </c>
      <c r="F85" s="15">
        <v>1428.6969999999999</v>
      </c>
      <c r="G85" s="15">
        <f>F85/E85*100</f>
        <v>73.089860250584096</v>
      </c>
      <c r="H85" s="15">
        <f t="shared" si="2"/>
        <v>526.01600000000008</v>
      </c>
      <c r="I85" s="17"/>
      <c r="J85" s="17"/>
      <c r="K85" s="17"/>
      <c r="L85" s="11"/>
    </row>
    <row r="86" spans="1:12" s="2" customFormat="1" ht="15.75" hidden="1" customHeight="1" x14ac:dyDescent="0.3">
      <c r="A86" s="44"/>
      <c r="B86" s="13"/>
      <c r="C86" s="47"/>
      <c r="D86" s="14" t="s">
        <v>8</v>
      </c>
      <c r="E86" s="15">
        <v>224.42500000000001</v>
      </c>
      <c r="F86" s="15">
        <v>134.756</v>
      </c>
      <c r="G86" s="15">
        <f>F86/E86*100</f>
        <v>60.04500389885262</v>
      </c>
      <c r="H86" s="15">
        <f t="shared" si="2"/>
        <v>89.669000000000011</v>
      </c>
      <c r="I86" s="17"/>
      <c r="J86" s="17"/>
      <c r="K86" s="17"/>
      <c r="L86" s="11"/>
    </row>
    <row r="87" spans="1:12" s="2" customFormat="1" ht="25.5" hidden="1" customHeight="1" x14ac:dyDescent="0.3">
      <c r="A87" s="44"/>
      <c r="B87" s="13"/>
      <c r="C87" s="47"/>
      <c r="D87" s="14" t="s">
        <v>9</v>
      </c>
      <c r="E87" s="15"/>
      <c r="F87" s="15"/>
      <c r="G87" s="15"/>
      <c r="H87" s="15">
        <f t="shared" si="2"/>
        <v>0</v>
      </c>
      <c r="I87" s="17"/>
      <c r="J87" s="17"/>
      <c r="K87" s="17"/>
      <c r="L87" s="11"/>
    </row>
    <row r="88" spans="1:12" s="2" customFormat="1" ht="15.75" hidden="1" customHeight="1" x14ac:dyDescent="0.3">
      <c r="A88" s="44"/>
      <c r="B88" s="13"/>
      <c r="C88" s="47"/>
      <c r="D88" s="14" t="s">
        <v>10</v>
      </c>
      <c r="E88" s="15"/>
      <c r="F88" s="15"/>
      <c r="G88" s="15"/>
      <c r="H88" s="15">
        <f t="shared" si="2"/>
        <v>0</v>
      </c>
      <c r="I88" s="17"/>
      <c r="J88" s="17"/>
      <c r="K88" s="17"/>
      <c r="L88" s="11"/>
    </row>
    <row r="89" spans="1:12" s="2" customFormat="1" ht="15.75" hidden="1" customHeight="1" x14ac:dyDescent="0.3">
      <c r="A89" s="44" t="s">
        <v>14</v>
      </c>
      <c r="B89" s="13"/>
      <c r="C89" s="47" t="s">
        <v>28</v>
      </c>
      <c r="D89" s="14" t="s">
        <v>4</v>
      </c>
      <c r="E89" s="15">
        <f>SUM(E90:E95)</f>
        <v>1563.85</v>
      </c>
      <c r="F89" s="15">
        <f>SUM(F90:F95)</f>
        <v>849.73399999999992</v>
      </c>
      <c r="G89" s="15">
        <f>F89/E89*100</f>
        <v>54.336029670364802</v>
      </c>
      <c r="H89" s="15">
        <f t="shared" si="2"/>
        <v>714.11599999999999</v>
      </c>
      <c r="I89" s="17"/>
      <c r="J89" s="17"/>
      <c r="K89" s="17"/>
      <c r="L89" s="11"/>
    </row>
    <row r="90" spans="1:12" s="2" customFormat="1" ht="15.75" hidden="1" customHeight="1" x14ac:dyDescent="0.3">
      <c r="A90" s="44"/>
      <c r="B90" s="13"/>
      <c r="C90" s="47"/>
      <c r="D90" s="14" t="s">
        <v>5</v>
      </c>
      <c r="E90" s="15"/>
      <c r="F90" s="15"/>
      <c r="G90" s="15"/>
      <c r="H90" s="15"/>
      <c r="I90" s="17"/>
      <c r="J90" s="17"/>
      <c r="K90" s="17"/>
      <c r="L90" s="11"/>
    </row>
    <row r="91" spans="1:12" s="2" customFormat="1" ht="15.75" hidden="1" customHeight="1" x14ac:dyDescent="0.3">
      <c r="A91" s="44"/>
      <c r="B91" s="13"/>
      <c r="C91" s="47"/>
      <c r="D91" s="14" t="s">
        <v>6</v>
      </c>
      <c r="E91" s="15"/>
      <c r="F91" s="15"/>
      <c r="G91" s="15"/>
      <c r="H91" s="15"/>
      <c r="I91" s="17"/>
      <c r="J91" s="17"/>
      <c r="K91" s="17"/>
      <c r="L91" s="11"/>
    </row>
    <row r="92" spans="1:12" s="2" customFormat="1" ht="15.75" hidden="1" customHeight="1" x14ac:dyDescent="0.3">
      <c r="A92" s="44"/>
      <c r="B92" s="13"/>
      <c r="C92" s="47"/>
      <c r="D92" s="14" t="s">
        <v>7</v>
      </c>
      <c r="E92" s="15">
        <f>E99+E106</f>
        <v>1563.85</v>
      </c>
      <c r="F92" s="15">
        <f>F99+F106</f>
        <v>849.73399999999992</v>
      </c>
      <c r="G92" s="15">
        <f>F92/E92*100</f>
        <v>54.336029670364802</v>
      </c>
      <c r="H92" s="15">
        <f t="shared" ref="H92:H136" si="5">E92-F92</f>
        <v>714.11599999999999</v>
      </c>
      <c r="I92" s="17"/>
      <c r="J92" s="17"/>
      <c r="K92" s="17"/>
      <c r="L92" s="11"/>
    </row>
    <row r="93" spans="1:12" s="2" customFormat="1" ht="15.75" hidden="1" customHeight="1" x14ac:dyDescent="0.3">
      <c r="A93" s="44"/>
      <c r="B93" s="13"/>
      <c r="C93" s="47"/>
      <c r="D93" s="14" t="s">
        <v>8</v>
      </c>
      <c r="E93" s="15"/>
      <c r="F93" s="15"/>
      <c r="G93" s="15"/>
      <c r="H93" s="15"/>
      <c r="I93" s="17"/>
      <c r="J93" s="17"/>
      <c r="K93" s="17"/>
      <c r="L93" s="11"/>
    </row>
    <row r="94" spans="1:12" s="2" customFormat="1" ht="25.5" hidden="1" customHeight="1" x14ac:dyDescent="0.3">
      <c r="A94" s="44"/>
      <c r="B94" s="13"/>
      <c r="C94" s="47"/>
      <c r="D94" s="14" t="s">
        <v>9</v>
      </c>
      <c r="E94" s="15"/>
      <c r="F94" s="15"/>
      <c r="G94" s="15"/>
      <c r="H94" s="15"/>
      <c r="I94" s="17"/>
      <c r="J94" s="17"/>
      <c r="K94" s="17"/>
      <c r="L94" s="11"/>
    </row>
    <row r="95" spans="1:12" s="2" customFormat="1" ht="15.75" hidden="1" customHeight="1" x14ac:dyDescent="0.3">
      <c r="A95" s="44"/>
      <c r="B95" s="13"/>
      <c r="C95" s="47"/>
      <c r="D95" s="14" t="s">
        <v>10</v>
      </c>
      <c r="E95" s="15"/>
      <c r="F95" s="15"/>
      <c r="G95" s="15"/>
      <c r="H95" s="15"/>
      <c r="I95" s="17"/>
      <c r="J95" s="17"/>
      <c r="K95" s="17"/>
      <c r="L95" s="11"/>
    </row>
    <row r="96" spans="1:12" s="2" customFormat="1" ht="15.75" hidden="1" customHeight="1" x14ac:dyDescent="0.3">
      <c r="A96" s="44" t="s">
        <v>29</v>
      </c>
      <c r="B96" s="13"/>
      <c r="C96" s="47" t="s">
        <v>30</v>
      </c>
      <c r="D96" s="14" t="s">
        <v>4</v>
      </c>
      <c r="E96" s="15">
        <f>SUM(E97:E102)</f>
        <v>28</v>
      </c>
      <c r="F96" s="15">
        <f>SUM(F97:F102)</f>
        <v>23.3</v>
      </c>
      <c r="G96" s="15">
        <f>F96/E96*100</f>
        <v>83.214285714285722</v>
      </c>
      <c r="H96" s="15">
        <f t="shared" si="5"/>
        <v>4.6999999999999993</v>
      </c>
      <c r="I96" s="17"/>
      <c r="J96" s="17"/>
      <c r="K96" s="17"/>
      <c r="L96" s="11"/>
    </row>
    <row r="97" spans="1:12" s="2" customFormat="1" ht="15.75" hidden="1" customHeight="1" x14ac:dyDescent="0.3">
      <c r="A97" s="44"/>
      <c r="B97" s="13"/>
      <c r="C97" s="47"/>
      <c r="D97" s="14" t="s">
        <v>5</v>
      </c>
      <c r="E97" s="15"/>
      <c r="F97" s="15"/>
      <c r="G97" s="15"/>
      <c r="H97" s="15">
        <f t="shared" si="5"/>
        <v>0</v>
      </c>
      <c r="I97" s="17"/>
      <c r="J97" s="17"/>
      <c r="K97" s="17"/>
      <c r="L97" s="11"/>
    </row>
    <row r="98" spans="1:12" s="2" customFormat="1" ht="15.75" hidden="1" customHeight="1" x14ac:dyDescent="0.3">
      <c r="A98" s="44"/>
      <c r="B98" s="13"/>
      <c r="C98" s="47"/>
      <c r="D98" s="14" t="s">
        <v>6</v>
      </c>
      <c r="E98" s="15"/>
      <c r="F98" s="15"/>
      <c r="G98" s="15"/>
      <c r="H98" s="15">
        <f t="shared" si="5"/>
        <v>0</v>
      </c>
      <c r="I98" s="17"/>
      <c r="J98" s="17"/>
      <c r="K98" s="17"/>
      <c r="L98" s="11"/>
    </row>
    <row r="99" spans="1:12" s="2" customFormat="1" ht="15.75" hidden="1" customHeight="1" x14ac:dyDescent="0.3">
      <c r="A99" s="44"/>
      <c r="B99" s="13"/>
      <c r="C99" s="47"/>
      <c r="D99" s="14" t="s">
        <v>7</v>
      </c>
      <c r="E99" s="15">
        <v>28</v>
      </c>
      <c r="F99" s="15">
        <v>23.3</v>
      </c>
      <c r="G99" s="15">
        <f>F99/E99*100</f>
        <v>83.214285714285722</v>
      </c>
      <c r="H99" s="15">
        <f t="shared" si="5"/>
        <v>4.6999999999999993</v>
      </c>
      <c r="I99" s="17"/>
      <c r="J99" s="17"/>
      <c r="K99" s="17"/>
      <c r="L99" s="11"/>
    </row>
    <row r="100" spans="1:12" s="2" customFormat="1" ht="15.75" hidden="1" customHeight="1" x14ac:dyDescent="0.3">
      <c r="A100" s="44"/>
      <c r="B100" s="13"/>
      <c r="C100" s="47"/>
      <c r="D100" s="14" t="s">
        <v>8</v>
      </c>
      <c r="E100" s="15"/>
      <c r="F100" s="15"/>
      <c r="G100" s="15"/>
      <c r="H100" s="15">
        <f t="shared" si="5"/>
        <v>0</v>
      </c>
      <c r="I100" s="17"/>
      <c r="J100" s="17"/>
      <c r="K100" s="17"/>
      <c r="L100" s="11"/>
    </row>
    <row r="101" spans="1:12" s="2" customFormat="1" ht="25.5" hidden="1" customHeight="1" x14ac:dyDescent="0.3">
      <c r="A101" s="44"/>
      <c r="B101" s="13"/>
      <c r="C101" s="47"/>
      <c r="D101" s="14" t="s">
        <v>9</v>
      </c>
      <c r="E101" s="15"/>
      <c r="F101" s="15"/>
      <c r="G101" s="15"/>
      <c r="H101" s="15">
        <f t="shared" si="5"/>
        <v>0</v>
      </c>
      <c r="I101" s="17"/>
      <c r="J101" s="17"/>
      <c r="K101" s="17"/>
      <c r="L101" s="11"/>
    </row>
    <row r="102" spans="1:12" s="2" customFormat="1" ht="15.75" hidden="1" customHeight="1" x14ac:dyDescent="0.3">
      <c r="A102" s="44"/>
      <c r="B102" s="13"/>
      <c r="C102" s="47"/>
      <c r="D102" s="14" t="s">
        <v>10</v>
      </c>
      <c r="E102" s="15"/>
      <c r="F102" s="15"/>
      <c r="G102" s="15"/>
      <c r="H102" s="15">
        <f t="shared" si="5"/>
        <v>0</v>
      </c>
      <c r="I102" s="17"/>
      <c r="J102" s="17"/>
      <c r="K102" s="17"/>
      <c r="L102" s="11"/>
    </row>
    <row r="103" spans="1:12" s="2" customFormat="1" ht="15.75" hidden="1" customHeight="1" x14ac:dyDescent="0.3">
      <c r="A103" s="44" t="s">
        <v>31</v>
      </c>
      <c r="B103" s="13"/>
      <c r="C103" s="47" t="s">
        <v>32</v>
      </c>
      <c r="D103" s="14" t="s">
        <v>4</v>
      </c>
      <c r="E103" s="15">
        <f>SUM(E104:E109)</f>
        <v>1535.85</v>
      </c>
      <c r="F103" s="15">
        <f>SUM(F104:F109)</f>
        <v>826.43399999999997</v>
      </c>
      <c r="G103" s="15">
        <f>F103/E103*100</f>
        <v>53.809551714034576</v>
      </c>
      <c r="H103" s="15">
        <f t="shared" si="5"/>
        <v>709.41599999999994</v>
      </c>
      <c r="I103" s="17"/>
      <c r="J103" s="17"/>
      <c r="K103" s="17"/>
      <c r="L103" s="11"/>
    </row>
    <row r="104" spans="1:12" s="2" customFormat="1" ht="15.75" hidden="1" customHeight="1" x14ac:dyDescent="0.3">
      <c r="A104" s="44"/>
      <c r="B104" s="13"/>
      <c r="C104" s="47"/>
      <c r="D104" s="14" t="s">
        <v>5</v>
      </c>
      <c r="E104" s="15"/>
      <c r="F104" s="15"/>
      <c r="G104" s="15"/>
      <c r="H104" s="15">
        <f t="shared" si="5"/>
        <v>0</v>
      </c>
      <c r="I104" s="17"/>
      <c r="J104" s="17"/>
      <c r="K104" s="17"/>
      <c r="L104" s="11"/>
    </row>
    <row r="105" spans="1:12" s="2" customFormat="1" ht="15.75" hidden="1" customHeight="1" x14ac:dyDescent="0.3">
      <c r="A105" s="44"/>
      <c r="B105" s="13"/>
      <c r="C105" s="47"/>
      <c r="D105" s="14" t="s">
        <v>6</v>
      </c>
      <c r="E105" s="15"/>
      <c r="F105" s="15"/>
      <c r="G105" s="15"/>
      <c r="H105" s="15">
        <f t="shared" si="5"/>
        <v>0</v>
      </c>
      <c r="I105" s="17"/>
      <c r="J105" s="17"/>
      <c r="K105" s="17"/>
      <c r="L105" s="11"/>
    </row>
    <row r="106" spans="1:12" s="2" customFormat="1" ht="15.75" hidden="1" customHeight="1" x14ac:dyDescent="0.3">
      <c r="A106" s="44"/>
      <c r="B106" s="13"/>
      <c r="C106" s="47"/>
      <c r="D106" s="14" t="s">
        <v>7</v>
      </c>
      <c r="E106" s="15">
        <v>1535.85</v>
      </c>
      <c r="F106" s="15">
        <v>826.43399999999997</v>
      </c>
      <c r="G106" s="15">
        <f>F106/E106*100</f>
        <v>53.809551714034576</v>
      </c>
      <c r="H106" s="15">
        <f t="shared" si="5"/>
        <v>709.41599999999994</v>
      </c>
      <c r="I106" s="17"/>
      <c r="J106" s="17"/>
      <c r="K106" s="17"/>
      <c r="L106" s="11"/>
    </row>
    <row r="107" spans="1:12" s="2" customFormat="1" ht="15.75" hidden="1" customHeight="1" x14ac:dyDescent="0.3">
      <c r="A107" s="44"/>
      <c r="B107" s="13"/>
      <c r="C107" s="47"/>
      <c r="D107" s="14" t="s">
        <v>8</v>
      </c>
      <c r="E107" s="15"/>
      <c r="F107" s="15"/>
      <c r="G107" s="15"/>
      <c r="H107" s="15">
        <f t="shared" si="5"/>
        <v>0</v>
      </c>
      <c r="I107" s="17"/>
      <c r="J107" s="17"/>
      <c r="K107" s="17"/>
      <c r="L107" s="11"/>
    </row>
    <row r="108" spans="1:12" s="2" customFormat="1" ht="25.5" hidden="1" customHeight="1" x14ac:dyDescent="0.3">
      <c r="A108" s="44"/>
      <c r="B108" s="13"/>
      <c r="C108" s="47"/>
      <c r="D108" s="14" t="s">
        <v>9</v>
      </c>
      <c r="E108" s="15"/>
      <c r="F108" s="15"/>
      <c r="G108" s="15"/>
      <c r="H108" s="15">
        <f t="shared" si="5"/>
        <v>0</v>
      </c>
      <c r="I108" s="17"/>
      <c r="J108" s="17"/>
      <c r="K108" s="17"/>
      <c r="L108" s="11"/>
    </row>
    <row r="109" spans="1:12" s="2" customFormat="1" ht="15.75" hidden="1" customHeight="1" x14ac:dyDescent="0.3">
      <c r="A109" s="44"/>
      <c r="B109" s="13"/>
      <c r="C109" s="47"/>
      <c r="D109" s="14" t="s">
        <v>10</v>
      </c>
      <c r="E109" s="15"/>
      <c r="F109" s="15"/>
      <c r="G109" s="15"/>
      <c r="H109" s="15">
        <f t="shared" si="5"/>
        <v>0</v>
      </c>
      <c r="I109" s="17"/>
      <c r="J109" s="17"/>
      <c r="K109" s="17"/>
      <c r="L109" s="11"/>
    </row>
    <row r="110" spans="1:12" s="2" customFormat="1" ht="15.75" hidden="1" customHeight="1" x14ac:dyDescent="0.3">
      <c r="A110" s="44" t="s">
        <v>16</v>
      </c>
      <c r="B110" s="13"/>
      <c r="C110" s="47" t="s">
        <v>33</v>
      </c>
      <c r="D110" s="14" t="s">
        <v>4</v>
      </c>
      <c r="E110" s="15">
        <f>SUM(E111:E116)</f>
        <v>508.8</v>
      </c>
      <c r="F110" s="15">
        <f>SUM(F111:F116)</f>
        <v>381.70699999999999</v>
      </c>
      <c r="G110" s="15">
        <f>F110/E110*100</f>
        <v>75.021029874213824</v>
      </c>
      <c r="H110" s="15">
        <f t="shared" si="5"/>
        <v>127.09300000000002</v>
      </c>
      <c r="I110" s="17"/>
      <c r="J110" s="17"/>
      <c r="K110" s="17"/>
      <c r="L110" s="11"/>
    </row>
    <row r="111" spans="1:12" s="2" customFormat="1" ht="15.75" hidden="1" customHeight="1" x14ac:dyDescent="0.3">
      <c r="A111" s="44"/>
      <c r="B111" s="13"/>
      <c r="C111" s="47"/>
      <c r="D111" s="14" t="s">
        <v>5</v>
      </c>
      <c r="E111" s="15">
        <f t="shared" ref="E111:F116" si="6">E118+E125+E132</f>
        <v>0</v>
      </c>
      <c r="F111" s="15">
        <f t="shared" si="6"/>
        <v>0</v>
      </c>
      <c r="G111" s="15"/>
      <c r="H111" s="15">
        <f t="shared" si="5"/>
        <v>0</v>
      </c>
      <c r="I111" s="17"/>
      <c r="J111" s="17"/>
      <c r="K111" s="17"/>
      <c r="L111" s="11"/>
    </row>
    <row r="112" spans="1:12" s="2" customFormat="1" ht="15.75" hidden="1" customHeight="1" x14ac:dyDescent="0.3">
      <c r="A112" s="44"/>
      <c r="B112" s="13"/>
      <c r="C112" s="47"/>
      <c r="D112" s="14" t="s">
        <v>6</v>
      </c>
      <c r="E112" s="15">
        <f t="shared" si="6"/>
        <v>0</v>
      </c>
      <c r="F112" s="15">
        <f t="shared" si="6"/>
        <v>0</v>
      </c>
      <c r="G112" s="15"/>
      <c r="H112" s="15">
        <f t="shared" si="5"/>
        <v>0</v>
      </c>
      <c r="I112" s="17"/>
      <c r="J112" s="17"/>
      <c r="K112" s="17"/>
      <c r="L112" s="11"/>
    </row>
    <row r="113" spans="1:12" s="2" customFormat="1" ht="15.75" hidden="1" customHeight="1" x14ac:dyDescent="0.3">
      <c r="A113" s="44"/>
      <c r="B113" s="13"/>
      <c r="C113" s="47"/>
      <c r="D113" s="14" t="s">
        <v>7</v>
      </c>
      <c r="E113" s="15">
        <f t="shared" si="6"/>
        <v>508.8</v>
      </c>
      <c r="F113" s="15">
        <f t="shared" si="6"/>
        <v>381.70699999999999</v>
      </c>
      <c r="G113" s="15">
        <f>F113/E113*100</f>
        <v>75.021029874213824</v>
      </c>
      <c r="H113" s="15">
        <f t="shared" si="5"/>
        <v>127.09300000000002</v>
      </c>
      <c r="I113" s="17"/>
      <c r="J113" s="17"/>
      <c r="K113" s="17"/>
      <c r="L113" s="11"/>
    </row>
    <row r="114" spans="1:12" s="2" customFormat="1" ht="15.75" hidden="1" customHeight="1" x14ac:dyDescent="0.3">
      <c r="A114" s="44"/>
      <c r="B114" s="13"/>
      <c r="C114" s="47"/>
      <c r="D114" s="14" t="s">
        <v>8</v>
      </c>
      <c r="E114" s="15">
        <f t="shared" si="6"/>
        <v>0</v>
      </c>
      <c r="F114" s="15">
        <f t="shared" si="6"/>
        <v>0</v>
      </c>
      <c r="G114" s="15"/>
      <c r="H114" s="15">
        <f t="shared" si="5"/>
        <v>0</v>
      </c>
      <c r="I114" s="17"/>
      <c r="J114" s="17"/>
      <c r="K114" s="17"/>
      <c r="L114" s="11"/>
    </row>
    <row r="115" spans="1:12" s="2" customFormat="1" ht="25.5" hidden="1" customHeight="1" x14ac:dyDescent="0.3">
      <c r="A115" s="44"/>
      <c r="B115" s="13"/>
      <c r="C115" s="47"/>
      <c r="D115" s="14" t="s">
        <v>9</v>
      </c>
      <c r="E115" s="15">
        <f t="shared" si="6"/>
        <v>0</v>
      </c>
      <c r="F115" s="15">
        <f t="shared" si="6"/>
        <v>0</v>
      </c>
      <c r="G115" s="15"/>
      <c r="H115" s="15">
        <f t="shared" si="5"/>
        <v>0</v>
      </c>
      <c r="I115" s="17"/>
      <c r="J115" s="17"/>
      <c r="K115" s="17"/>
      <c r="L115" s="11"/>
    </row>
    <row r="116" spans="1:12" s="2" customFormat="1" ht="15.75" hidden="1" customHeight="1" x14ac:dyDescent="0.3">
      <c r="A116" s="44"/>
      <c r="B116" s="13"/>
      <c r="C116" s="47"/>
      <c r="D116" s="14" t="s">
        <v>10</v>
      </c>
      <c r="E116" s="15">
        <f t="shared" si="6"/>
        <v>0</v>
      </c>
      <c r="F116" s="15">
        <f t="shared" si="6"/>
        <v>0</v>
      </c>
      <c r="G116" s="15"/>
      <c r="H116" s="15">
        <f t="shared" si="5"/>
        <v>0</v>
      </c>
      <c r="I116" s="17"/>
      <c r="J116" s="17"/>
      <c r="K116" s="17"/>
      <c r="L116" s="11"/>
    </row>
    <row r="117" spans="1:12" s="2" customFormat="1" ht="15.75" hidden="1" customHeight="1" x14ac:dyDescent="0.3">
      <c r="A117" s="44" t="s">
        <v>34</v>
      </c>
      <c r="B117" s="13"/>
      <c r="C117" s="47" t="s">
        <v>35</v>
      </c>
      <c r="D117" s="14" t="s">
        <v>4</v>
      </c>
      <c r="E117" s="15">
        <f>SUM(E118:E123)</f>
        <v>360.74</v>
      </c>
      <c r="F117" s="15">
        <f>SUM(F118:F123)</f>
        <v>242.55799999999999</v>
      </c>
      <c r="G117" s="15">
        <f>F117/E117*100</f>
        <v>67.23900870432999</v>
      </c>
      <c r="H117" s="15">
        <f t="shared" si="5"/>
        <v>118.18200000000002</v>
      </c>
      <c r="I117" s="17"/>
      <c r="J117" s="17"/>
      <c r="K117" s="17"/>
      <c r="L117" s="11"/>
    </row>
    <row r="118" spans="1:12" s="2" customFormat="1" ht="15.75" hidden="1" customHeight="1" x14ac:dyDescent="0.3">
      <c r="A118" s="44"/>
      <c r="B118" s="13"/>
      <c r="C118" s="47"/>
      <c r="D118" s="14" t="s">
        <v>5</v>
      </c>
      <c r="E118" s="15"/>
      <c r="F118" s="15"/>
      <c r="G118" s="15"/>
      <c r="H118" s="15">
        <f t="shared" si="5"/>
        <v>0</v>
      </c>
      <c r="I118" s="17"/>
      <c r="J118" s="17"/>
      <c r="K118" s="17"/>
      <c r="L118" s="11"/>
    </row>
    <row r="119" spans="1:12" s="2" customFormat="1" ht="15.75" hidden="1" customHeight="1" x14ac:dyDescent="0.3">
      <c r="A119" s="44"/>
      <c r="B119" s="13"/>
      <c r="C119" s="47"/>
      <c r="D119" s="14" t="s">
        <v>6</v>
      </c>
      <c r="E119" s="15"/>
      <c r="F119" s="15"/>
      <c r="G119" s="15"/>
      <c r="H119" s="15">
        <f t="shared" si="5"/>
        <v>0</v>
      </c>
      <c r="I119" s="17"/>
      <c r="J119" s="17"/>
      <c r="K119" s="17"/>
      <c r="L119" s="11"/>
    </row>
    <row r="120" spans="1:12" s="2" customFormat="1" ht="15.75" hidden="1" customHeight="1" x14ac:dyDescent="0.3">
      <c r="A120" s="44"/>
      <c r="B120" s="13"/>
      <c r="C120" s="47"/>
      <c r="D120" s="14" t="s">
        <v>7</v>
      </c>
      <c r="E120" s="15">
        <v>360.74</v>
      </c>
      <c r="F120" s="15">
        <v>242.55799999999999</v>
      </c>
      <c r="G120" s="15">
        <f>F120/E120*100</f>
        <v>67.23900870432999</v>
      </c>
      <c r="H120" s="15">
        <f t="shared" si="5"/>
        <v>118.18200000000002</v>
      </c>
      <c r="I120" s="17"/>
      <c r="J120" s="17"/>
      <c r="K120" s="17"/>
      <c r="L120" s="11"/>
    </row>
    <row r="121" spans="1:12" s="2" customFormat="1" ht="15.75" hidden="1" customHeight="1" x14ac:dyDescent="0.3">
      <c r="A121" s="44"/>
      <c r="B121" s="13"/>
      <c r="C121" s="47"/>
      <c r="D121" s="14" t="s">
        <v>8</v>
      </c>
      <c r="E121" s="15"/>
      <c r="F121" s="15"/>
      <c r="G121" s="15"/>
      <c r="H121" s="15">
        <f t="shared" si="5"/>
        <v>0</v>
      </c>
      <c r="I121" s="17"/>
      <c r="J121" s="17"/>
      <c r="K121" s="17"/>
      <c r="L121" s="11"/>
    </row>
    <row r="122" spans="1:12" s="2" customFormat="1" ht="25.5" hidden="1" customHeight="1" x14ac:dyDescent="0.3">
      <c r="A122" s="44"/>
      <c r="B122" s="13"/>
      <c r="C122" s="47"/>
      <c r="D122" s="14" t="s">
        <v>9</v>
      </c>
      <c r="E122" s="15"/>
      <c r="F122" s="15"/>
      <c r="G122" s="15"/>
      <c r="H122" s="15">
        <f t="shared" si="5"/>
        <v>0</v>
      </c>
      <c r="I122" s="17"/>
      <c r="J122" s="17"/>
      <c r="K122" s="17"/>
      <c r="L122" s="11"/>
    </row>
    <row r="123" spans="1:12" s="2" customFormat="1" ht="15.75" hidden="1" customHeight="1" x14ac:dyDescent="0.3">
      <c r="A123" s="44"/>
      <c r="B123" s="13"/>
      <c r="C123" s="47"/>
      <c r="D123" s="14" t="s">
        <v>10</v>
      </c>
      <c r="E123" s="15"/>
      <c r="F123" s="15"/>
      <c r="G123" s="15"/>
      <c r="H123" s="15">
        <f t="shared" si="5"/>
        <v>0</v>
      </c>
      <c r="I123" s="17"/>
      <c r="J123" s="17"/>
      <c r="K123" s="17"/>
      <c r="L123" s="11"/>
    </row>
    <row r="124" spans="1:12" s="2" customFormat="1" ht="15.75" hidden="1" customHeight="1" x14ac:dyDescent="0.3">
      <c r="A124" s="44" t="s">
        <v>36</v>
      </c>
      <c r="B124" s="13"/>
      <c r="C124" s="47" t="s">
        <v>37</v>
      </c>
      <c r="D124" s="14" t="s">
        <v>4</v>
      </c>
      <c r="E124" s="15">
        <f>SUM(E125:E130)</f>
        <v>22.582000000000001</v>
      </c>
      <c r="F124" s="15">
        <f>SUM(F125:F130)</f>
        <v>13.670999999999999</v>
      </c>
      <c r="G124" s="15">
        <f>F124/E124*100</f>
        <v>60.539367637941723</v>
      </c>
      <c r="H124" s="15">
        <f t="shared" si="5"/>
        <v>8.9110000000000014</v>
      </c>
      <c r="I124" s="17"/>
      <c r="J124" s="17"/>
      <c r="K124" s="17"/>
      <c r="L124" s="11"/>
    </row>
    <row r="125" spans="1:12" s="2" customFormat="1" ht="15.75" hidden="1" customHeight="1" x14ac:dyDescent="0.3">
      <c r="A125" s="44"/>
      <c r="B125" s="13"/>
      <c r="C125" s="47"/>
      <c r="D125" s="14" t="s">
        <v>5</v>
      </c>
      <c r="E125" s="15"/>
      <c r="F125" s="15"/>
      <c r="G125" s="15"/>
      <c r="H125" s="15">
        <f t="shared" si="5"/>
        <v>0</v>
      </c>
      <c r="I125" s="17"/>
      <c r="J125" s="17"/>
      <c r="K125" s="17"/>
      <c r="L125" s="11"/>
    </row>
    <row r="126" spans="1:12" s="2" customFormat="1" ht="15.75" hidden="1" customHeight="1" x14ac:dyDescent="0.3">
      <c r="A126" s="44"/>
      <c r="B126" s="13"/>
      <c r="C126" s="47"/>
      <c r="D126" s="14" t="s">
        <v>6</v>
      </c>
      <c r="E126" s="15"/>
      <c r="F126" s="15"/>
      <c r="G126" s="15"/>
      <c r="H126" s="15">
        <f t="shared" si="5"/>
        <v>0</v>
      </c>
      <c r="I126" s="17"/>
      <c r="J126" s="17"/>
      <c r="K126" s="17"/>
      <c r="L126" s="11"/>
    </row>
    <row r="127" spans="1:12" s="2" customFormat="1" ht="15.75" hidden="1" customHeight="1" x14ac:dyDescent="0.3">
      <c r="A127" s="44"/>
      <c r="B127" s="13"/>
      <c r="C127" s="47"/>
      <c r="D127" s="14" t="s">
        <v>7</v>
      </c>
      <c r="E127" s="15">
        <v>22.582000000000001</v>
      </c>
      <c r="F127" s="15">
        <v>13.670999999999999</v>
      </c>
      <c r="G127" s="15">
        <f>F127/E127*100</f>
        <v>60.539367637941723</v>
      </c>
      <c r="H127" s="15">
        <f t="shared" si="5"/>
        <v>8.9110000000000014</v>
      </c>
      <c r="I127" s="17"/>
      <c r="J127" s="17"/>
      <c r="K127" s="17"/>
      <c r="L127" s="11"/>
    </row>
    <row r="128" spans="1:12" s="2" customFormat="1" ht="15.75" hidden="1" customHeight="1" x14ac:dyDescent="0.3">
      <c r="A128" s="44"/>
      <c r="B128" s="13"/>
      <c r="C128" s="47"/>
      <c r="D128" s="14" t="s">
        <v>8</v>
      </c>
      <c r="E128" s="15"/>
      <c r="F128" s="15"/>
      <c r="G128" s="15"/>
      <c r="H128" s="15">
        <f t="shared" si="5"/>
        <v>0</v>
      </c>
      <c r="I128" s="17"/>
      <c r="J128" s="17"/>
      <c r="K128" s="17"/>
      <c r="L128" s="11"/>
    </row>
    <row r="129" spans="1:12" s="2" customFormat="1" ht="25.5" hidden="1" customHeight="1" x14ac:dyDescent="0.3">
      <c r="A129" s="44"/>
      <c r="B129" s="13"/>
      <c r="C129" s="47"/>
      <c r="D129" s="14" t="s">
        <v>9</v>
      </c>
      <c r="E129" s="15"/>
      <c r="F129" s="15"/>
      <c r="G129" s="15"/>
      <c r="H129" s="15">
        <f t="shared" si="5"/>
        <v>0</v>
      </c>
      <c r="I129" s="17"/>
      <c r="J129" s="17"/>
      <c r="K129" s="17"/>
      <c r="L129" s="11"/>
    </row>
    <row r="130" spans="1:12" s="2" customFormat="1" ht="15.75" hidden="1" customHeight="1" x14ac:dyDescent="0.3">
      <c r="A130" s="44"/>
      <c r="B130" s="13"/>
      <c r="C130" s="47"/>
      <c r="D130" s="14" t="s">
        <v>10</v>
      </c>
      <c r="E130" s="15"/>
      <c r="F130" s="15"/>
      <c r="G130" s="15"/>
      <c r="H130" s="15">
        <f t="shared" si="5"/>
        <v>0</v>
      </c>
      <c r="I130" s="17"/>
      <c r="J130" s="17"/>
      <c r="K130" s="17"/>
      <c r="L130" s="11"/>
    </row>
    <row r="131" spans="1:12" s="2" customFormat="1" ht="15.75" hidden="1" customHeight="1" x14ac:dyDescent="0.3">
      <c r="A131" s="44"/>
      <c r="B131" s="13"/>
      <c r="C131" s="47"/>
      <c r="D131" s="14"/>
      <c r="E131" s="15">
        <f>SUM(E132:E137)</f>
        <v>125.47799999999999</v>
      </c>
      <c r="F131" s="15">
        <f>SUM(F132:F137)</f>
        <v>125.47799999999999</v>
      </c>
      <c r="G131" s="15">
        <f>F131/E131*100</f>
        <v>100</v>
      </c>
      <c r="H131" s="15">
        <f t="shared" si="5"/>
        <v>0</v>
      </c>
      <c r="I131" s="17"/>
      <c r="J131" s="17"/>
      <c r="K131" s="17"/>
      <c r="L131" s="11"/>
    </row>
    <row r="132" spans="1:12" s="2" customFormat="1" ht="15.75" hidden="1" customHeight="1" x14ac:dyDescent="0.3">
      <c r="A132" s="44"/>
      <c r="B132" s="13"/>
      <c r="C132" s="47"/>
      <c r="D132" s="14"/>
      <c r="E132" s="15"/>
      <c r="F132" s="15"/>
      <c r="G132" s="15"/>
      <c r="H132" s="15">
        <f t="shared" si="5"/>
        <v>0</v>
      </c>
      <c r="I132" s="17"/>
      <c r="J132" s="17"/>
      <c r="K132" s="17"/>
      <c r="L132" s="11"/>
    </row>
    <row r="133" spans="1:12" s="2" customFormat="1" ht="15.75" hidden="1" customHeight="1" x14ac:dyDescent="0.3">
      <c r="A133" s="44"/>
      <c r="B133" s="13"/>
      <c r="C133" s="47"/>
      <c r="D133" s="14"/>
      <c r="E133" s="15"/>
      <c r="F133" s="15"/>
      <c r="G133" s="15"/>
      <c r="H133" s="15">
        <f t="shared" si="5"/>
        <v>0</v>
      </c>
      <c r="I133" s="17"/>
      <c r="J133" s="17"/>
      <c r="K133" s="17"/>
      <c r="L133" s="11"/>
    </row>
    <row r="134" spans="1:12" s="2" customFormat="1" ht="15.75" hidden="1" customHeight="1" x14ac:dyDescent="0.3">
      <c r="A134" s="44"/>
      <c r="B134" s="13"/>
      <c r="C134" s="47"/>
      <c r="D134" s="14"/>
      <c r="E134" s="15">
        <v>125.47799999999999</v>
      </c>
      <c r="F134" s="15">
        <v>125.47799999999999</v>
      </c>
      <c r="G134" s="15">
        <f>F134/E134*100</f>
        <v>100</v>
      </c>
      <c r="H134" s="15">
        <f t="shared" si="5"/>
        <v>0</v>
      </c>
      <c r="I134" s="17"/>
      <c r="J134" s="17"/>
      <c r="K134" s="17"/>
      <c r="L134" s="11"/>
    </row>
    <row r="135" spans="1:12" s="2" customFormat="1" ht="15.75" hidden="1" customHeight="1" x14ac:dyDescent="0.3">
      <c r="A135" s="44"/>
      <c r="B135" s="13"/>
      <c r="C135" s="47"/>
      <c r="D135" s="14"/>
      <c r="E135" s="15"/>
      <c r="F135" s="15"/>
      <c r="G135" s="15"/>
      <c r="H135" s="15">
        <f t="shared" si="5"/>
        <v>0</v>
      </c>
      <c r="I135" s="17"/>
      <c r="J135" s="17"/>
      <c r="K135" s="17"/>
      <c r="L135" s="11"/>
    </row>
    <row r="136" spans="1:12" s="2" customFormat="1" ht="25.5" hidden="1" customHeight="1" x14ac:dyDescent="0.3">
      <c r="A136" s="44"/>
      <c r="B136" s="13"/>
      <c r="C136" s="47"/>
      <c r="D136" s="14"/>
      <c r="E136" s="15"/>
      <c r="F136" s="15"/>
      <c r="G136" s="15"/>
      <c r="H136" s="15">
        <f t="shared" si="5"/>
        <v>0</v>
      </c>
      <c r="I136" s="17"/>
      <c r="J136" s="17"/>
      <c r="K136" s="17"/>
      <c r="L136" s="11"/>
    </row>
    <row r="137" spans="1:12" s="2" customFormat="1" ht="33" hidden="1" customHeight="1" x14ac:dyDescent="0.3">
      <c r="A137" s="44"/>
      <c r="B137" s="13"/>
      <c r="C137" s="47"/>
      <c r="D137" s="14"/>
      <c r="E137" s="15"/>
      <c r="F137" s="15"/>
      <c r="G137" s="15"/>
      <c r="H137" s="15"/>
      <c r="I137" s="17"/>
      <c r="J137" s="17"/>
      <c r="K137" s="17"/>
      <c r="L137" s="11"/>
    </row>
    <row r="138" spans="1:12" s="21" customFormat="1" ht="113.25" customHeight="1" x14ac:dyDescent="0.25">
      <c r="A138" s="51"/>
      <c r="B138" s="13" t="s">
        <v>48</v>
      </c>
      <c r="C138" s="48" t="s">
        <v>64</v>
      </c>
      <c r="D138" s="18" t="s">
        <v>55</v>
      </c>
      <c r="E138" s="19">
        <f>SUM(E173:E188)</f>
        <v>76757.724000000002</v>
      </c>
      <c r="F138" s="19">
        <f t="shared" ref="F138:J138" si="7">SUM(F173:F188)</f>
        <v>79504.157999999996</v>
      </c>
      <c r="G138" s="19">
        <f t="shared" si="7"/>
        <v>79504.157999999996</v>
      </c>
      <c r="H138" s="19">
        <f t="shared" si="7"/>
        <v>79504.157999999996</v>
      </c>
      <c r="I138" s="19">
        <f t="shared" si="7"/>
        <v>79504.157999999996</v>
      </c>
      <c r="J138" s="19">
        <f t="shared" si="7"/>
        <v>79504.157999999996</v>
      </c>
      <c r="K138" s="19">
        <f>SUM(E138:J138)</f>
        <v>474278.51399999997</v>
      </c>
      <c r="L138" s="20"/>
    </row>
    <row r="139" spans="1:12" s="2" customFormat="1" ht="17.25" hidden="1" customHeight="1" x14ac:dyDescent="0.25">
      <c r="A139" s="52"/>
      <c r="B139" s="13"/>
      <c r="C139" s="49"/>
      <c r="D139" s="14"/>
      <c r="E139" s="15"/>
      <c r="F139" s="15"/>
      <c r="G139" s="15"/>
      <c r="H139" s="15"/>
      <c r="I139" s="15"/>
      <c r="J139" s="15"/>
      <c r="K139" s="19">
        <f t="shared" ref="K139:K189" si="8">SUM(E139:J139)</f>
        <v>0</v>
      </c>
      <c r="L139" s="11"/>
    </row>
    <row r="140" spans="1:12" s="2" customFormat="1" ht="17.25" hidden="1" customHeight="1" x14ac:dyDescent="0.25">
      <c r="A140" s="52"/>
      <c r="B140" s="13"/>
      <c r="C140" s="49"/>
      <c r="D140" s="14"/>
      <c r="E140" s="15"/>
      <c r="F140" s="15"/>
      <c r="G140" s="15"/>
      <c r="H140" s="15"/>
      <c r="I140" s="15"/>
      <c r="J140" s="15"/>
      <c r="K140" s="19">
        <f t="shared" si="8"/>
        <v>0</v>
      </c>
      <c r="L140" s="11"/>
    </row>
    <row r="141" spans="1:12" s="2" customFormat="1" ht="0.75" hidden="1" customHeight="1" x14ac:dyDescent="0.25">
      <c r="A141" s="53"/>
      <c r="B141" s="13"/>
      <c r="C141" s="50"/>
      <c r="D141" s="14"/>
      <c r="E141" s="15"/>
      <c r="F141" s="15"/>
      <c r="G141" s="15"/>
      <c r="H141" s="15"/>
      <c r="I141" s="15"/>
      <c r="J141" s="15"/>
      <c r="K141" s="19">
        <f t="shared" si="8"/>
        <v>0</v>
      </c>
      <c r="L141" s="11"/>
    </row>
    <row r="142" spans="1:12" s="21" customFormat="1" ht="23.25" hidden="1" customHeight="1" x14ac:dyDescent="0.25">
      <c r="A142" s="51" t="s">
        <v>12</v>
      </c>
      <c r="B142" s="13"/>
      <c r="C142" s="48" t="s">
        <v>38</v>
      </c>
      <c r="D142" s="22"/>
      <c r="E142" s="19"/>
      <c r="F142" s="19"/>
      <c r="G142" s="19"/>
      <c r="H142" s="19"/>
      <c r="I142" s="19"/>
      <c r="J142" s="19"/>
      <c r="K142" s="19">
        <f t="shared" si="8"/>
        <v>0</v>
      </c>
      <c r="L142" s="20"/>
    </row>
    <row r="143" spans="1:12" s="2" customFormat="1" ht="19.5" hidden="1" customHeight="1" x14ac:dyDescent="0.25">
      <c r="A143" s="52"/>
      <c r="B143" s="13"/>
      <c r="C143" s="49"/>
      <c r="D143" s="14"/>
      <c r="E143" s="15"/>
      <c r="F143" s="15"/>
      <c r="G143" s="15"/>
      <c r="H143" s="15"/>
      <c r="I143" s="15"/>
      <c r="J143" s="15"/>
      <c r="K143" s="19">
        <f t="shared" si="8"/>
        <v>0</v>
      </c>
      <c r="L143" s="11"/>
    </row>
    <row r="144" spans="1:12" s="2" customFormat="1" ht="24.75" hidden="1" customHeight="1" x14ac:dyDescent="0.25">
      <c r="A144" s="52"/>
      <c r="B144" s="13"/>
      <c r="C144" s="49"/>
      <c r="D144" s="14"/>
      <c r="E144" s="15"/>
      <c r="F144" s="15"/>
      <c r="G144" s="15"/>
      <c r="H144" s="15"/>
      <c r="I144" s="15"/>
      <c r="J144" s="15"/>
      <c r="K144" s="19">
        <f t="shared" si="8"/>
        <v>0</v>
      </c>
      <c r="L144" s="11"/>
    </row>
    <row r="145" spans="1:12" s="2" customFormat="1" ht="64.5" hidden="1" customHeight="1" x14ac:dyDescent="0.25">
      <c r="A145" s="52"/>
      <c r="B145" s="13"/>
      <c r="C145" s="49"/>
      <c r="D145" s="14"/>
      <c r="E145" s="15"/>
      <c r="F145" s="15"/>
      <c r="G145" s="15"/>
      <c r="H145" s="15"/>
      <c r="I145" s="15"/>
      <c r="J145" s="15"/>
      <c r="K145" s="19">
        <f t="shared" si="8"/>
        <v>0</v>
      </c>
      <c r="L145" s="11"/>
    </row>
    <row r="146" spans="1:12" s="2" customFormat="1" ht="15.75" hidden="1" customHeight="1" x14ac:dyDescent="0.25">
      <c r="A146" s="52"/>
      <c r="B146" s="13"/>
      <c r="C146" s="49"/>
      <c r="D146" s="14"/>
      <c r="E146" s="15"/>
      <c r="F146" s="15"/>
      <c r="G146" s="15"/>
      <c r="H146" s="15"/>
      <c r="I146" s="15"/>
      <c r="J146" s="15"/>
      <c r="K146" s="19">
        <f t="shared" si="8"/>
        <v>0</v>
      </c>
      <c r="L146" s="11"/>
    </row>
    <row r="147" spans="1:12" s="2" customFormat="1" ht="25.5" hidden="1" customHeight="1" x14ac:dyDescent="0.25">
      <c r="A147" s="52"/>
      <c r="B147" s="13"/>
      <c r="C147" s="49"/>
      <c r="D147" s="14"/>
      <c r="E147" s="15"/>
      <c r="F147" s="15"/>
      <c r="G147" s="15"/>
      <c r="H147" s="15"/>
      <c r="I147" s="15"/>
      <c r="J147" s="15"/>
      <c r="K147" s="19">
        <f t="shared" si="8"/>
        <v>0</v>
      </c>
      <c r="L147" s="11"/>
    </row>
    <row r="148" spans="1:12" s="2" customFormat="1" ht="15.75" hidden="1" customHeight="1" x14ac:dyDescent="0.25">
      <c r="A148" s="53"/>
      <c r="B148" s="13"/>
      <c r="C148" s="50"/>
      <c r="D148" s="14"/>
      <c r="E148" s="15"/>
      <c r="F148" s="15"/>
      <c r="G148" s="15"/>
      <c r="H148" s="15"/>
      <c r="I148" s="15"/>
      <c r="J148" s="15"/>
      <c r="K148" s="19">
        <f t="shared" si="8"/>
        <v>0</v>
      </c>
      <c r="L148" s="11"/>
    </row>
    <row r="149" spans="1:12" s="21" customFormat="1" ht="25.5" hidden="1" customHeight="1" x14ac:dyDescent="0.25">
      <c r="A149" s="44" t="s">
        <v>14</v>
      </c>
      <c r="B149" s="13"/>
      <c r="C149" s="47" t="s">
        <v>39</v>
      </c>
      <c r="D149" s="22"/>
      <c r="E149" s="19"/>
      <c r="F149" s="19"/>
      <c r="G149" s="19"/>
      <c r="H149" s="19"/>
      <c r="I149" s="19"/>
      <c r="J149" s="19"/>
      <c r="K149" s="19">
        <f t="shared" si="8"/>
        <v>0</v>
      </c>
      <c r="L149" s="20"/>
    </row>
    <row r="150" spans="1:12" s="2" customFormat="1" ht="38.25" hidden="1" customHeight="1" x14ac:dyDescent="0.25">
      <c r="A150" s="44"/>
      <c r="B150" s="13"/>
      <c r="C150" s="47"/>
      <c r="D150" s="14"/>
      <c r="E150" s="15"/>
      <c r="F150" s="15"/>
      <c r="G150" s="15"/>
      <c r="H150" s="15"/>
      <c r="I150" s="15"/>
      <c r="J150" s="15"/>
      <c r="K150" s="19">
        <f t="shared" si="8"/>
        <v>0</v>
      </c>
      <c r="L150" s="11"/>
    </row>
    <row r="151" spans="1:12" s="2" customFormat="1" ht="24.75" hidden="1" customHeight="1" x14ac:dyDescent="0.25">
      <c r="A151" s="44"/>
      <c r="B151" s="13"/>
      <c r="C151" s="47"/>
      <c r="D151" s="14"/>
      <c r="E151" s="15"/>
      <c r="F151" s="15"/>
      <c r="G151" s="15"/>
      <c r="H151" s="15"/>
      <c r="I151" s="15"/>
      <c r="J151" s="15"/>
      <c r="K151" s="19">
        <f t="shared" si="8"/>
        <v>0</v>
      </c>
      <c r="L151" s="11"/>
    </row>
    <row r="152" spans="1:12" s="2" customFormat="1" ht="61.5" hidden="1" customHeight="1" x14ac:dyDescent="0.25">
      <c r="A152" s="44"/>
      <c r="B152" s="13"/>
      <c r="C152" s="47"/>
      <c r="D152" s="14"/>
      <c r="E152" s="15"/>
      <c r="F152" s="15"/>
      <c r="G152" s="15"/>
      <c r="H152" s="15"/>
      <c r="I152" s="15"/>
      <c r="J152" s="15"/>
      <c r="K152" s="19">
        <f t="shared" si="8"/>
        <v>0</v>
      </c>
      <c r="L152" s="11"/>
    </row>
    <row r="153" spans="1:12" s="2" customFormat="1" ht="15.75" hidden="1" customHeight="1" x14ac:dyDescent="0.25">
      <c r="A153" s="44"/>
      <c r="B153" s="13"/>
      <c r="C153" s="47"/>
      <c r="D153" s="14"/>
      <c r="E153" s="15"/>
      <c r="F153" s="15"/>
      <c r="G153" s="15"/>
      <c r="H153" s="15"/>
      <c r="I153" s="15"/>
      <c r="J153" s="15"/>
      <c r="K153" s="19">
        <f t="shared" si="8"/>
        <v>0</v>
      </c>
      <c r="L153" s="11"/>
    </row>
    <row r="154" spans="1:12" s="2" customFormat="1" ht="25.5" hidden="1" customHeight="1" x14ac:dyDescent="0.25">
      <c r="A154" s="44"/>
      <c r="B154" s="13"/>
      <c r="C154" s="47"/>
      <c r="D154" s="14"/>
      <c r="E154" s="15"/>
      <c r="F154" s="15"/>
      <c r="G154" s="15"/>
      <c r="H154" s="15"/>
      <c r="I154" s="15"/>
      <c r="J154" s="15"/>
      <c r="K154" s="19">
        <f t="shared" si="8"/>
        <v>0</v>
      </c>
      <c r="L154" s="11"/>
    </row>
    <row r="155" spans="1:12" s="2" customFormat="1" ht="15.75" hidden="1" customHeight="1" x14ac:dyDescent="0.25">
      <c r="A155" s="44"/>
      <c r="B155" s="13"/>
      <c r="C155" s="47"/>
      <c r="D155" s="14"/>
      <c r="E155" s="15"/>
      <c r="F155" s="15"/>
      <c r="G155" s="15"/>
      <c r="H155" s="15"/>
      <c r="I155" s="15"/>
      <c r="J155" s="15"/>
      <c r="K155" s="19">
        <f t="shared" si="8"/>
        <v>0</v>
      </c>
      <c r="L155" s="11"/>
    </row>
    <row r="156" spans="1:12" s="21" customFormat="1" ht="29.25" hidden="1" customHeight="1" x14ac:dyDescent="0.25">
      <c r="A156" s="44" t="s">
        <v>16</v>
      </c>
      <c r="B156" s="13"/>
      <c r="C156" s="47" t="s">
        <v>40</v>
      </c>
      <c r="D156" s="22"/>
      <c r="E156" s="19"/>
      <c r="F156" s="19"/>
      <c r="G156" s="19"/>
      <c r="H156" s="19"/>
      <c r="I156" s="19"/>
      <c r="J156" s="19"/>
      <c r="K156" s="19">
        <f t="shared" si="8"/>
        <v>0</v>
      </c>
      <c r="L156" s="20"/>
    </row>
    <row r="157" spans="1:12" s="2" customFormat="1" ht="27" hidden="1" customHeight="1" x14ac:dyDescent="0.25">
      <c r="A157" s="44"/>
      <c r="B157" s="13"/>
      <c r="C157" s="47"/>
      <c r="D157" s="14"/>
      <c r="E157" s="15"/>
      <c r="F157" s="15"/>
      <c r="G157" s="15"/>
      <c r="H157" s="15"/>
      <c r="I157" s="15"/>
      <c r="J157" s="15"/>
      <c r="K157" s="19">
        <f t="shared" si="8"/>
        <v>0</v>
      </c>
      <c r="L157" s="11"/>
    </row>
    <row r="158" spans="1:12" s="2" customFormat="1" ht="23.25" hidden="1" customHeight="1" x14ac:dyDescent="0.25">
      <c r="A158" s="44"/>
      <c r="B158" s="13"/>
      <c r="C158" s="47"/>
      <c r="D158" s="14"/>
      <c r="E158" s="15"/>
      <c r="F158" s="15"/>
      <c r="G158" s="15"/>
      <c r="H158" s="15"/>
      <c r="I158" s="15"/>
      <c r="J158" s="15"/>
      <c r="K158" s="19">
        <f t="shared" si="8"/>
        <v>0</v>
      </c>
      <c r="L158" s="11"/>
    </row>
    <row r="159" spans="1:12" s="2" customFormat="1" ht="73.5" hidden="1" customHeight="1" x14ac:dyDescent="0.25">
      <c r="A159" s="44"/>
      <c r="B159" s="13"/>
      <c r="C159" s="47"/>
      <c r="D159" s="14"/>
      <c r="E159" s="15"/>
      <c r="F159" s="15"/>
      <c r="G159" s="15"/>
      <c r="H159" s="15"/>
      <c r="I159" s="15"/>
      <c r="J159" s="15"/>
      <c r="K159" s="19">
        <f t="shared" si="8"/>
        <v>0</v>
      </c>
      <c r="L159" s="11"/>
    </row>
    <row r="160" spans="1:12" s="2" customFormat="1" ht="15.75" hidden="1" customHeight="1" x14ac:dyDescent="0.25">
      <c r="A160" s="44"/>
      <c r="B160" s="13"/>
      <c r="C160" s="47"/>
      <c r="D160" s="14"/>
      <c r="E160" s="15"/>
      <c r="F160" s="15"/>
      <c r="G160" s="15"/>
      <c r="H160" s="15"/>
      <c r="I160" s="15"/>
      <c r="J160" s="15"/>
      <c r="K160" s="19">
        <f t="shared" si="8"/>
        <v>0</v>
      </c>
      <c r="L160" s="11"/>
    </row>
    <row r="161" spans="1:12" s="2" customFormat="1" ht="35.25" hidden="1" customHeight="1" x14ac:dyDescent="0.25">
      <c r="A161" s="44"/>
      <c r="B161" s="13"/>
      <c r="C161" s="47"/>
      <c r="D161" s="14"/>
      <c r="E161" s="15"/>
      <c r="F161" s="15"/>
      <c r="G161" s="15"/>
      <c r="H161" s="15"/>
      <c r="I161" s="15"/>
      <c r="J161" s="15"/>
      <c r="K161" s="19">
        <f t="shared" si="8"/>
        <v>0</v>
      </c>
      <c r="L161" s="11"/>
    </row>
    <row r="162" spans="1:12" s="2" customFormat="1" ht="15.75" hidden="1" customHeight="1" x14ac:dyDescent="0.25">
      <c r="A162" s="44"/>
      <c r="B162" s="13"/>
      <c r="C162" s="47"/>
      <c r="D162" s="14"/>
      <c r="E162" s="15"/>
      <c r="F162" s="15"/>
      <c r="G162" s="15"/>
      <c r="H162" s="15"/>
      <c r="I162" s="15"/>
      <c r="J162" s="15"/>
      <c r="K162" s="19">
        <f t="shared" si="8"/>
        <v>0</v>
      </c>
      <c r="L162" s="11"/>
    </row>
    <row r="163" spans="1:12" s="21" customFormat="1" ht="24.75" hidden="1" customHeight="1" x14ac:dyDescent="0.25">
      <c r="A163" s="44" t="s">
        <v>18</v>
      </c>
      <c r="B163" s="13"/>
      <c r="C163" s="47" t="s">
        <v>41</v>
      </c>
      <c r="D163" s="22"/>
      <c r="E163" s="19"/>
      <c r="F163" s="19"/>
      <c r="G163" s="19"/>
      <c r="H163" s="19"/>
      <c r="I163" s="19"/>
      <c r="J163" s="19"/>
      <c r="K163" s="19">
        <f t="shared" si="8"/>
        <v>0</v>
      </c>
      <c r="L163" s="20"/>
    </row>
    <row r="164" spans="1:12" s="2" customFormat="1" ht="25.5" hidden="1" customHeight="1" x14ac:dyDescent="0.25">
      <c r="A164" s="44"/>
      <c r="B164" s="13"/>
      <c r="C164" s="47"/>
      <c r="D164" s="14"/>
      <c r="E164" s="15"/>
      <c r="F164" s="15"/>
      <c r="G164" s="15"/>
      <c r="H164" s="15"/>
      <c r="I164" s="15"/>
      <c r="J164" s="15"/>
      <c r="K164" s="19">
        <f t="shared" si="8"/>
        <v>0</v>
      </c>
      <c r="L164" s="11"/>
    </row>
    <row r="165" spans="1:12" s="2" customFormat="1" ht="27" hidden="1" customHeight="1" x14ac:dyDescent="0.25">
      <c r="A165" s="44"/>
      <c r="B165" s="13"/>
      <c r="C165" s="47"/>
      <c r="D165" s="14"/>
      <c r="E165" s="15"/>
      <c r="F165" s="15"/>
      <c r="G165" s="15"/>
      <c r="H165" s="15"/>
      <c r="I165" s="15"/>
      <c r="J165" s="15"/>
      <c r="K165" s="19">
        <f t="shared" si="8"/>
        <v>0</v>
      </c>
      <c r="L165" s="11"/>
    </row>
    <row r="166" spans="1:12" s="2" customFormat="1" ht="60.75" hidden="1" customHeight="1" x14ac:dyDescent="0.25">
      <c r="A166" s="44"/>
      <c r="B166" s="13"/>
      <c r="C166" s="47"/>
      <c r="D166" s="14"/>
      <c r="E166" s="15"/>
      <c r="F166" s="15"/>
      <c r="G166" s="15"/>
      <c r="H166" s="15"/>
      <c r="I166" s="15"/>
      <c r="J166" s="15"/>
      <c r="K166" s="19">
        <f t="shared" si="8"/>
        <v>0</v>
      </c>
      <c r="L166" s="11"/>
    </row>
    <row r="167" spans="1:12" s="2" customFormat="1" ht="15.75" hidden="1" customHeight="1" x14ac:dyDescent="0.25">
      <c r="A167" s="44"/>
      <c r="B167" s="13"/>
      <c r="C167" s="47"/>
      <c r="D167" s="14"/>
      <c r="E167" s="15"/>
      <c r="F167" s="15"/>
      <c r="G167" s="15"/>
      <c r="H167" s="15"/>
      <c r="I167" s="15"/>
      <c r="J167" s="15"/>
      <c r="K167" s="19">
        <f t="shared" si="8"/>
        <v>0</v>
      </c>
      <c r="L167" s="11"/>
    </row>
    <row r="168" spans="1:12" s="2" customFormat="1" ht="25.5" hidden="1" customHeight="1" x14ac:dyDescent="0.25">
      <c r="A168" s="44"/>
      <c r="B168" s="13"/>
      <c r="C168" s="47"/>
      <c r="D168" s="14"/>
      <c r="E168" s="15"/>
      <c r="F168" s="15"/>
      <c r="G168" s="15"/>
      <c r="H168" s="15"/>
      <c r="I168" s="15"/>
      <c r="J168" s="15"/>
      <c r="K168" s="19">
        <f t="shared" si="8"/>
        <v>0</v>
      </c>
      <c r="L168" s="11"/>
    </row>
    <row r="169" spans="1:12" s="2" customFormat="1" ht="15.75" hidden="1" customHeight="1" x14ac:dyDescent="0.25">
      <c r="A169" s="44"/>
      <c r="B169" s="13"/>
      <c r="C169" s="47"/>
      <c r="D169" s="14"/>
      <c r="E169" s="15"/>
      <c r="F169" s="15"/>
      <c r="G169" s="15"/>
      <c r="H169" s="15"/>
      <c r="I169" s="15"/>
      <c r="J169" s="15"/>
      <c r="K169" s="19">
        <f t="shared" si="8"/>
        <v>0</v>
      </c>
      <c r="L169" s="11"/>
    </row>
    <row r="170" spans="1:12" s="2" customFormat="1" ht="18.75" hidden="1" customHeight="1" x14ac:dyDescent="0.25">
      <c r="A170" s="44"/>
      <c r="B170" s="44"/>
      <c r="C170" s="47"/>
      <c r="D170" s="22"/>
      <c r="E170" s="19"/>
      <c r="F170" s="19"/>
      <c r="G170" s="19"/>
      <c r="H170" s="19"/>
      <c r="I170" s="19"/>
      <c r="J170" s="19"/>
      <c r="K170" s="19">
        <f t="shared" si="8"/>
        <v>0</v>
      </c>
      <c r="L170" s="11"/>
    </row>
    <row r="171" spans="1:12" s="2" customFormat="1" hidden="1" x14ac:dyDescent="0.25">
      <c r="A171" s="44"/>
      <c r="B171" s="44"/>
      <c r="C171" s="47"/>
      <c r="D171" s="14"/>
      <c r="E171" s="15"/>
      <c r="F171" s="15"/>
      <c r="G171" s="15"/>
      <c r="H171" s="15"/>
      <c r="I171" s="15"/>
      <c r="J171" s="15"/>
      <c r="K171" s="19">
        <f t="shared" si="8"/>
        <v>0</v>
      </c>
      <c r="L171" s="11"/>
    </row>
    <row r="172" spans="1:12" s="2" customFormat="1" hidden="1" x14ac:dyDescent="0.25">
      <c r="A172" s="44"/>
      <c r="B172" s="44"/>
      <c r="C172" s="47"/>
      <c r="D172" s="14"/>
      <c r="E172" s="15"/>
      <c r="F172" s="15"/>
      <c r="G172" s="15"/>
      <c r="H172" s="15"/>
      <c r="I172" s="15"/>
      <c r="J172" s="15"/>
      <c r="K172" s="19">
        <f t="shared" si="8"/>
        <v>0</v>
      </c>
      <c r="L172" s="11"/>
    </row>
    <row r="173" spans="1:12" s="2" customFormat="1" ht="102" customHeight="1" x14ac:dyDescent="0.25">
      <c r="A173" s="23" t="s">
        <v>12</v>
      </c>
      <c r="B173" s="23" t="s">
        <v>49</v>
      </c>
      <c r="C173" s="40" t="s">
        <v>83</v>
      </c>
      <c r="D173" s="18" t="s">
        <v>55</v>
      </c>
      <c r="E173" s="19">
        <f>'приложение 4'!E180</f>
        <v>30144.603999999999</v>
      </c>
      <c r="F173" s="19">
        <f>'приложение 4'!F180</f>
        <v>30811.917000000001</v>
      </c>
      <c r="G173" s="19">
        <f>'приложение 4'!G180</f>
        <v>30811.917000000001</v>
      </c>
      <c r="H173" s="19">
        <f>'приложение 4'!H180</f>
        <v>30811.917000000001</v>
      </c>
      <c r="I173" s="19">
        <f>'приложение 4'!I180</f>
        <v>30811.917000000001</v>
      </c>
      <c r="J173" s="19">
        <f>'приложение 4'!J180</f>
        <v>30811.917000000001</v>
      </c>
      <c r="K173" s="19">
        <f t="shared" si="8"/>
        <v>184204.18900000001</v>
      </c>
      <c r="L173" s="11"/>
    </row>
    <row r="174" spans="1:12" s="2" customFormat="1" ht="93.75" x14ac:dyDescent="0.25">
      <c r="A174" s="13" t="s">
        <v>14</v>
      </c>
      <c r="B174" s="13" t="s">
        <v>49</v>
      </c>
      <c r="C174" s="14" t="s">
        <v>71</v>
      </c>
      <c r="D174" s="18" t="s">
        <v>55</v>
      </c>
      <c r="E174" s="19">
        <f>'приложение 4'!E184</f>
        <v>24434.717000000001</v>
      </c>
      <c r="F174" s="19">
        <f>'приложение 4'!F184</f>
        <v>26486.698</v>
      </c>
      <c r="G174" s="19">
        <f>'приложение 4'!G184</f>
        <v>26486.698</v>
      </c>
      <c r="H174" s="19">
        <f>'приложение 4'!H184</f>
        <v>26486.698</v>
      </c>
      <c r="I174" s="19">
        <f>'приложение 4'!I184</f>
        <v>26486.698</v>
      </c>
      <c r="J174" s="19">
        <f>'приложение 4'!J184</f>
        <v>26486.698</v>
      </c>
      <c r="K174" s="19">
        <f t="shared" si="8"/>
        <v>156868.20699999999</v>
      </c>
      <c r="L174" s="11"/>
    </row>
    <row r="175" spans="1:12" s="2" customFormat="1" ht="93.75" x14ac:dyDescent="0.25">
      <c r="A175" s="13" t="s">
        <v>16</v>
      </c>
      <c r="B175" s="13" t="s">
        <v>49</v>
      </c>
      <c r="C175" s="14" t="s">
        <v>75</v>
      </c>
      <c r="D175" s="18" t="s">
        <v>55</v>
      </c>
      <c r="E175" s="19">
        <f>'приложение 4'!E188</f>
        <v>7348.15</v>
      </c>
      <c r="F175" s="19">
        <f>'приложение 4'!F188</f>
        <v>7308.39</v>
      </c>
      <c r="G175" s="19">
        <f>'приложение 4'!G188</f>
        <v>7308.39</v>
      </c>
      <c r="H175" s="19">
        <f>'приложение 4'!H188</f>
        <v>7308.39</v>
      </c>
      <c r="I175" s="19">
        <f>'приложение 4'!I188</f>
        <v>7308.39</v>
      </c>
      <c r="J175" s="19">
        <f>'приложение 4'!J188</f>
        <v>7308.39</v>
      </c>
      <c r="K175" s="19">
        <f t="shared" si="8"/>
        <v>43890.1</v>
      </c>
      <c r="L175" s="11"/>
    </row>
    <row r="176" spans="1:12" s="2" customFormat="1" ht="93.75" x14ac:dyDescent="0.25">
      <c r="A176" s="13" t="s">
        <v>18</v>
      </c>
      <c r="B176" s="13" t="s">
        <v>49</v>
      </c>
      <c r="C176" s="14" t="s">
        <v>73</v>
      </c>
      <c r="D176" s="18" t="s">
        <v>55</v>
      </c>
      <c r="E176" s="19">
        <f>'приложение 4'!E192</f>
        <v>13925.59</v>
      </c>
      <c r="F176" s="19">
        <f>'приложение 4'!F192</f>
        <v>13925.59</v>
      </c>
      <c r="G176" s="19">
        <f>'приложение 4'!G192</f>
        <v>13925.59</v>
      </c>
      <c r="H176" s="19">
        <f>'приложение 4'!H192</f>
        <v>13925.59</v>
      </c>
      <c r="I176" s="19">
        <f>'приложение 4'!I192</f>
        <v>13925.59</v>
      </c>
      <c r="J176" s="19">
        <f>'приложение 4'!J192</f>
        <v>13925.59</v>
      </c>
      <c r="K176" s="19">
        <f t="shared" si="8"/>
        <v>83553.539999999994</v>
      </c>
      <c r="L176" s="11"/>
    </row>
    <row r="177" spans="1:12" s="2" customFormat="1" ht="93.75" x14ac:dyDescent="0.25">
      <c r="A177" s="13" t="s">
        <v>20</v>
      </c>
      <c r="B177" s="13" t="s">
        <v>49</v>
      </c>
      <c r="C177" s="39" t="s">
        <v>76</v>
      </c>
      <c r="D177" s="18" t="s">
        <v>55</v>
      </c>
      <c r="E177" s="19">
        <f>'приложение 4'!E196</f>
        <v>80.8</v>
      </c>
      <c r="F177" s="19">
        <f>'приложение 4'!F196</f>
        <v>0</v>
      </c>
      <c r="G177" s="19">
        <f>'приложение 4'!G196</f>
        <v>0</v>
      </c>
      <c r="H177" s="19">
        <f>'приложение 4'!H196</f>
        <v>0</v>
      </c>
      <c r="I177" s="19">
        <f>'приложение 4'!I196</f>
        <v>0</v>
      </c>
      <c r="J177" s="19">
        <f>'приложение 4'!J196</f>
        <v>0</v>
      </c>
      <c r="K177" s="19">
        <f t="shared" si="8"/>
        <v>80.8</v>
      </c>
      <c r="L177" s="11"/>
    </row>
    <row r="178" spans="1:12" s="2" customFormat="1" ht="93.75" x14ac:dyDescent="0.25">
      <c r="A178" s="13" t="s">
        <v>22</v>
      </c>
      <c r="B178" s="13" t="s">
        <v>49</v>
      </c>
      <c r="C178" s="39" t="s">
        <v>77</v>
      </c>
      <c r="D178" s="18" t="s">
        <v>55</v>
      </c>
      <c r="E178" s="19">
        <f>'приложение 4'!E200</f>
        <v>9.0630000000000006</v>
      </c>
      <c r="F178" s="19">
        <f>'приложение 4'!F200</f>
        <v>9.0630000000000006</v>
      </c>
      <c r="G178" s="19">
        <f>'приложение 4'!G200</f>
        <v>9.0630000000000006</v>
      </c>
      <c r="H178" s="19">
        <f>'приложение 4'!H200</f>
        <v>9.0630000000000006</v>
      </c>
      <c r="I178" s="19">
        <f>'приложение 4'!I200</f>
        <v>9.0630000000000006</v>
      </c>
      <c r="J178" s="19">
        <f>'приложение 4'!J200</f>
        <v>9.0630000000000006</v>
      </c>
      <c r="K178" s="19">
        <f t="shared" si="8"/>
        <v>54.378000000000007</v>
      </c>
      <c r="L178" s="11"/>
    </row>
    <row r="179" spans="1:12" s="2" customFormat="1" ht="93.75" x14ac:dyDescent="0.25">
      <c r="A179" s="13" t="s">
        <v>24</v>
      </c>
      <c r="B179" s="13" t="s">
        <v>49</v>
      </c>
      <c r="C179" s="14" t="s">
        <v>50</v>
      </c>
      <c r="D179" s="18" t="s">
        <v>55</v>
      </c>
      <c r="E179" s="19">
        <f>'приложение 4'!E208</f>
        <v>107.3</v>
      </c>
      <c r="F179" s="19">
        <f>'приложение 4'!F208</f>
        <v>106.8</v>
      </c>
      <c r="G179" s="19">
        <f>'приложение 4'!G208</f>
        <v>106.8</v>
      </c>
      <c r="H179" s="19">
        <f>'приложение 4'!H208</f>
        <v>106.8</v>
      </c>
      <c r="I179" s="19">
        <f>'приложение 4'!I208</f>
        <v>106.8</v>
      </c>
      <c r="J179" s="19">
        <f>'приложение 4'!J208</f>
        <v>106.8</v>
      </c>
      <c r="K179" s="19">
        <f t="shared" si="8"/>
        <v>641.29999999999995</v>
      </c>
      <c r="L179" s="11"/>
    </row>
    <row r="180" spans="1:12" s="21" customFormat="1" ht="93.75" x14ac:dyDescent="0.25">
      <c r="A180" s="23" t="s">
        <v>81</v>
      </c>
      <c r="B180" s="13" t="s">
        <v>49</v>
      </c>
      <c r="C180" s="24" t="s">
        <v>86</v>
      </c>
      <c r="D180" s="18" t="s">
        <v>55</v>
      </c>
      <c r="E180" s="19">
        <f>'приложение 4'!E212</f>
        <v>0</v>
      </c>
      <c r="F180" s="19">
        <f>'приложение 4'!F212</f>
        <v>0</v>
      </c>
      <c r="G180" s="19">
        <f>'приложение 4'!G212</f>
        <v>0</v>
      </c>
      <c r="H180" s="19">
        <f>'приложение 4'!H212</f>
        <v>0</v>
      </c>
      <c r="I180" s="19">
        <f>'приложение 4'!I212</f>
        <v>0</v>
      </c>
      <c r="J180" s="19">
        <f>'приложение 4'!J212</f>
        <v>0</v>
      </c>
      <c r="K180" s="19">
        <f t="shared" si="8"/>
        <v>0</v>
      </c>
      <c r="L180" s="20"/>
    </row>
    <row r="181" spans="1:12" s="21" customFormat="1" ht="112.5" customHeight="1" x14ac:dyDescent="0.25">
      <c r="A181" s="23" t="s">
        <v>42</v>
      </c>
      <c r="B181" s="13" t="s">
        <v>49</v>
      </c>
      <c r="C181" s="31" t="s">
        <v>85</v>
      </c>
      <c r="D181" s="18" t="s">
        <v>55</v>
      </c>
      <c r="E181" s="19">
        <f>'приложение 4'!E216</f>
        <v>0</v>
      </c>
      <c r="F181" s="19">
        <f>'приложение 4'!F216</f>
        <v>0</v>
      </c>
      <c r="G181" s="19">
        <f>'приложение 4'!G216</f>
        <v>0</v>
      </c>
      <c r="H181" s="19">
        <f>'приложение 4'!H216</f>
        <v>0</v>
      </c>
      <c r="I181" s="19">
        <f>'приложение 4'!I216</f>
        <v>0</v>
      </c>
      <c r="J181" s="19">
        <f>'приложение 4'!J216</f>
        <v>0</v>
      </c>
      <c r="K181" s="19">
        <f t="shared" si="8"/>
        <v>0</v>
      </c>
      <c r="L181" s="20"/>
    </row>
    <row r="182" spans="1:12" s="2" customFormat="1" ht="93.75" x14ac:dyDescent="0.25">
      <c r="A182" s="13" t="s">
        <v>43</v>
      </c>
      <c r="B182" s="13" t="s">
        <v>49</v>
      </c>
      <c r="C182" s="33" t="s">
        <v>51</v>
      </c>
      <c r="D182" s="18" t="s">
        <v>55</v>
      </c>
      <c r="E182" s="19">
        <f>'приложение 4'!E220</f>
        <v>688.7</v>
      </c>
      <c r="F182" s="19">
        <f>'приложение 4'!F220</f>
        <v>688.7</v>
      </c>
      <c r="G182" s="19">
        <f>'приложение 4'!G220</f>
        <v>688.7</v>
      </c>
      <c r="H182" s="19">
        <f>'приложение 4'!H220</f>
        <v>688.7</v>
      </c>
      <c r="I182" s="19">
        <f>'приложение 4'!I220</f>
        <v>688.7</v>
      </c>
      <c r="J182" s="19">
        <f>'приложение 4'!J220</f>
        <v>688.7</v>
      </c>
      <c r="K182" s="19">
        <f t="shared" si="8"/>
        <v>4132.2</v>
      </c>
      <c r="L182" s="11"/>
    </row>
    <row r="183" spans="1:12" s="21" customFormat="1" ht="20.25" hidden="1" customHeight="1" x14ac:dyDescent="0.25">
      <c r="A183" s="44" t="s">
        <v>45</v>
      </c>
      <c r="B183" s="44" t="s">
        <v>49</v>
      </c>
      <c r="C183" s="48"/>
      <c r="D183" s="18" t="s">
        <v>55</v>
      </c>
      <c r="E183" s="19"/>
      <c r="F183" s="19"/>
      <c r="G183" s="19"/>
      <c r="H183" s="19"/>
      <c r="I183" s="19"/>
      <c r="J183" s="19"/>
      <c r="K183" s="19">
        <f t="shared" si="8"/>
        <v>0</v>
      </c>
      <c r="L183" s="20"/>
    </row>
    <row r="184" spans="1:12" s="2" customFormat="1" ht="93.75" hidden="1" x14ac:dyDescent="0.25">
      <c r="A184" s="44"/>
      <c r="B184" s="44"/>
      <c r="C184" s="49"/>
      <c r="D184" s="18" t="s">
        <v>55</v>
      </c>
      <c r="E184" s="15"/>
      <c r="F184" s="15"/>
      <c r="G184" s="15"/>
      <c r="H184" s="15"/>
      <c r="I184" s="15"/>
      <c r="J184" s="15"/>
      <c r="K184" s="19">
        <f t="shared" si="8"/>
        <v>0</v>
      </c>
      <c r="L184" s="11"/>
    </row>
    <row r="185" spans="1:12" s="2" customFormat="1" ht="93.75" hidden="1" x14ac:dyDescent="0.25">
      <c r="A185" s="44"/>
      <c r="B185" s="44"/>
      <c r="C185" s="49"/>
      <c r="D185" s="18" t="s">
        <v>55</v>
      </c>
      <c r="E185" s="15"/>
      <c r="F185" s="15"/>
      <c r="G185" s="15"/>
      <c r="H185" s="15"/>
      <c r="I185" s="15"/>
      <c r="J185" s="15"/>
      <c r="K185" s="19">
        <f t="shared" si="8"/>
        <v>0</v>
      </c>
      <c r="L185" s="11"/>
    </row>
    <row r="186" spans="1:12" s="2" customFormat="1" ht="93.75" hidden="1" x14ac:dyDescent="0.25">
      <c r="A186" s="44"/>
      <c r="B186" s="44"/>
      <c r="C186" s="50"/>
      <c r="D186" s="18" t="s">
        <v>55</v>
      </c>
      <c r="E186" s="15"/>
      <c r="F186" s="15"/>
      <c r="G186" s="15"/>
      <c r="H186" s="15"/>
      <c r="I186" s="15"/>
      <c r="J186" s="15"/>
      <c r="K186" s="19">
        <f t="shared" si="8"/>
        <v>0</v>
      </c>
      <c r="L186" s="11"/>
    </row>
    <row r="187" spans="1:12" s="21" customFormat="1" ht="93.75" x14ac:dyDescent="0.25">
      <c r="A187" s="23" t="s">
        <v>82</v>
      </c>
      <c r="B187" s="13" t="s">
        <v>49</v>
      </c>
      <c r="C187" s="14" t="s">
        <v>87</v>
      </c>
      <c r="D187" s="18" t="s">
        <v>55</v>
      </c>
      <c r="E187" s="19">
        <f>'приложение 4'!E224</f>
        <v>18.8</v>
      </c>
      <c r="F187" s="19">
        <f>'приложение 4'!F224</f>
        <v>167</v>
      </c>
      <c r="G187" s="19">
        <f>'приложение 4'!G224</f>
        <v>167</v>
      </c>
      <c r="H187" s="19">
        <f>'приложение 4'!H224</f>
        <v>167</v>
      </c>
      <c r="I187" s="19">
        <f>'приложение 4'!I224</f>
        <v>167</v>
      </c>
      <c r="J187" s="19">
        <f>'приложение 4'!J224</f>
        <v>167</v>
      </c>
      <c r="K187" s="19">
        <f t="shared" si="8"/>
        <v>853.8</v>
      </c>
      <c r="L187" s="20"/>
    </row>
    <row r="188" spans="1:12" s="2" customFormat="1" ht="105" customHeight="1" x14ac:dyDescent="0.25">
      <c r="A188" s="32" t="s">
        <v>44</v>
      </c>
      <c r="B188" s="32" t="s">
        <v>49</v>
      </c>
      <c r="C188" s="35" t="s">
        <v>61</v>
      </c>
      <c r="D188" s="34" t="str">
        <f t="shared" ref="D188" si="9">D189</f>
        <v>Управление образования администрации Вятскополянского района</v>
      </c>
      <c r="E188" s="19">
        <f>'приложение 4'!E228</f>
        <v>0</v>
      </c>
      <c r="F188" s="19">
        <f>'приложение 4'!F228</f>
        <v>0</v>
      </c>
      <c r="G188" s="19">
        <f>'приложение 4'!G228</f>
        <v>0</v>
      </c>
      <c r="H188" s="19">
        <f>'приложение 4'!H228</f>
        <v>0</v>
      </c>
      <c r="I188" s="19">
        <f>'приложение 4'!I228</f>
        <v>0</v>
      </c>
      <c r="J188" s="19">
        <f>'приложение 4'!J228</f>
        <v>0</v>
      </c>
      <c r="K188" s="19">
        <f t="shared" si="8"/>
        <v>0</v>
      </c>
      <c r="L188" s="11"/>
    </row>
    <row r="189" spans="1:12" ht="93.75" hidden="1" x14ac:dyDescent="0.25">
      <c r="A189" s="13" t="s">
        <v>63</v>
      </c>
      <c r="B189" s="13" t="s">
        <v>49</v>
      </c>
      <c r="C189" s="35" t="s">
        <v>62</v>
      </c>
      <c r="D189" s="18" t="s">
        <v>55</v>
      </c>
      <c r="E189" s="19">
        <f>'приложение 4'!E228</f>
        <v>0</v>
      </c>
      <c r="F189" s="19">
        <f>'приложение 4'!F228</f>
        <v>0</v>
      </c>
      <c r="G189" s="19">
        <f>'приложение 4'!G228</f>
        <v>0</v>
      </c>
      <c r="H189" s="19">
        <f>'приложение 4'!H228</f>
        <v>0</v>
      </c>
      <c r="I189" s="19">
        <f>'приложение 4'!I228</f>
        <v>0</v>
      </c>
      <c r="J189" s="19"/>
      <c r="K189" s="19">
        <f t="shared" si="8"/>
        <v>0</v>
      </c>
    </row>
    <row r="190" spans="1:12" ht="14.25" customHeight="1" x14ac:dyDescent="0.3">
      <c r="A190" s="25"/>
      <c r="B190" s="25"/>
      <c r="C190" s="26"/>
      <c r="D190" s="26"/>
      <c r="E190" s="27"/>
      <c r="F190" s="27"/>
      <c r="G190" s="27"/>
      <c r="H190" s="27"/>
    </row>
    <row r="191" spans="1:12" ht="14.25" customHeight="1" x14ac:dyDescent="0.3">
      <c r="A191" s="25"/>
      <c r="B191" s="25"/>
      <c r="C191" s="26"/>
      <c r="D191" s="26"/>
      <c r="E191" s="27"/>
      <c r="F191" s="27"/>
      <c r="G191" s="27"/>
      <c r="H191" s="27"/>
    </row>
    <row r="192" spans="1:12" ht="14.25" customHeight="1" x14ac:dyDescent="0.25">
      <c r="A192" s="25"/>
      <c r="B192" s="25"/>
      <c r="C192" s="26"/>
      <c r="D192" s="26"/>
      <c r="E192" s="27"/>
      <c r="F192" s="27"/>
      <c r="G192" s="27"/>
      <c r="H192" s="27"/>
      <c r="I192" s="27"/>
      <c r="J192" s="27"/>
      <c r="K192" s="27"/>
    </row>
    <row r="193" spans="1:8" ht="14.25" customHeight="1" x14ac:dyDescent="0.3">
      <c r="A193" s="25"/>
      <c r="B193" s="25"/>
      <c r="C193" s="26"/>
      <c r="D193" s="26"/>
      <c r="E193" s="27"/>
      <c r="F193" s="27"/>
      <c r="G193" s="27"/>
      <c r="H193" s="27"/>
    </row>
    <row r="194" spans="1:8" ht="14.25" customHeight="1" x14ac:dyDescent="0.3">
      <c r="A194" s="25"/>
      <c r="B194" s="25"/>
      <c r="C194" s="26"/>
      <c r="D194" s="26"/>
      <c r="E194" s="27"/>
      <c r="F194" s="27"/>
      <c r="G194" s="27"/>
      <c r="H194" s="27"/>
    </row>
    <row r="195" spans="1:8" ht="14.25" customHeight="1" x14ac:dyDescent="0.3">
      <c r="A195" s="25"/>
      <c r="B195" s="25"/>
      <c r="C195" s="26"/>
      <c r="D195" s="26"/>
      <c r="E195" s="27"/>
      <c r="F195" s="27"/>
      <c r="G195" s="27"/>
      <c r="H195" s="27"/>
    </row>
    <row r="196" spans="1:8" ht="14.25" customHeight="1" x14ac:dyDescent="0.3">
      <c r="A196" s="25"/>
      <c r="B196" s="25"/>
      <c r="C196" s="26"/>
      <c r="D196" s="26"/>
      <c r="E196" s="27"/>
      <c r="F196" s="27"/>
      <c r="G196" s="27"/>
      <c r="H196" s="27"/>
    </row>
    <row r="197" spans="1:8" ht="14.25" customHeight="1" x14ac:dyDescent="0.3">
      <c r="A197" s="25"/>
      <c r="B197" s="25"/>
      <c r="C197" s="26"/>
      <c r="D197" s="26"/>
      <c r="E197" s="27"/>
      <c r="F197" s="27"/>
      <c r="G197" s="27"/>
      <c r="H197" s="27"/>
    </row>
    <row r="198" spans="1:8" ht="14.25" customHeight="1" x14ac:dyDescent="0.3">
      <c r="A198" s="25"/>
      <c r="B198" s="25"/>
      <c r="C198" s="26"/>
      <c r="D198" s="26"/>
      <c r="E198" s="27"/>
      <c r="F198" s="27"/>
      <c r="G198" s="27"/>
      <c r="H198" s="27"/>
    </row>
    <row r="199" spans="1:8" ht="14.25" customHeight="1" x14ac:dyDescent="0.3">
      <c r="A199" s="25"/>
      <c r="B199" s="25"/>
      <c r="C199" s="26"/>
      <c r="D199" s="26"/>
      <c r="E199" s="27"/>
      <c r="F199" s="27"/>
      <c r="G199" s="27"/>
      <c r="H199" s="27"/>
    </row>
    <row r="200" spans="1:8" ht="14.25" customHeight="1" x14ac:dyDescent="0.3">
      <c r="A200" s="25"/>
      <c r="B200" s="25"/>
      <c r="C200" s="26"/>
      <c r="D200" s="26"/>
      <c r="E200" s="27"/>
      <c r="F200" s="27"/>
      <c r="G200" s="27"/>
      <c r="H200" s="27"/>
    </row>
    <row r="201" spans="1:8" ht="14.25" customHeight="1" x14ac:dyDescent="0.3">
      <c r="A201" s="25"/>
      <c r="B201" s="25"/>
      <c r="C201" s="26"/>
      <c r="D201" s="26"/>
      <c r="E201" s="27"/>
      <c r="F201" s="27"/>
      <c r="G201" s="27"/>
      <c r="H201" s="27"/>
    </row>
    <row r="202" spans="1:8" ht="14.25" customHeight="1" x14ac:dyDescent="0.3">
      <c r="A202" s="25"/>
      <c r="B202" s="25"/>
      <c r="C202" s="26"/>
      <c r="D202" s="26"/>
      <c r="E202" s="27"/>
      <c r="F202" s="27"/>
      <c r="G202" s="27"/>
      <c r="H202" s="27"/>
    </row>
    <row r="203" spans="1:8" ht="14.25" customHeight="1" x14ac:dyDescent="0.3">
      <c r="A203" s="25"/>
      <c r="B203" s="25"/>
      <c r="C203" s="26"/>
      <c r="D203" s="26"/>
      <c r="E203" s="27"/>
      <c r="F203" s="27"/>
      <c r="G203" s="27"/>
      <c r="H203" s="27"/>
    </row>
    <row r="204" spans="1:8" ht="14.25" customHeight="1" x14ac:dyDescent="0.3">
      <c r="A204" s="25"/>
      <c r="B204" s="25"/>
      <c r="C204" s="26"/>
      <c r="D204" s="26"/>
      <c r="E204" s="27"/>
      <c r="F204" s="27"/>
      <c r="G204" s="27"/>
      <c r="H204" s="27"/>
    </row>
    <row r="205" spans="1:8" ht="14.25" customHeight="1" x14ac:dyDescent="0.3">
      <c r="A205" s="25"/>
      <c r="B205" s="25"/>
      <c r="C205" s="26"/>
      <c r="D205" s="26"/>
      <c r="E205" s="27"/>
      <c r="F205" s="27"/>
      <c r="G205" s="27"/>
      <c r="H205" s="27"/>
    </row>
    <row r="206" spans="1:8" ht="16.5" customHeight="1" x14ac:dyDescent="0.3">
      <c r="C206" s="26"/>
    </row>
    <row r="207" spans="1:8" ht="27" customHeight="1" x14ac:dyDescent="0.3">
      <c r="C207" s="26"/>
    </row>
    <row r="208" spans="1:8" hidden="1" x14ac:dyDescent="0.3"/>
    <row r="209" spans="1:3" hidden="1" x14ac:dyDescent="0.3"/>
    <row r="210" spans="1:3" ht="42" customHeight="1" x14ac:dyDescent="0.3"/>
    <row r="211" spans="1:3" hidden="1" x14ac:dyDescent="0.3"/>
    <row r="212" spans="1:3" hidden="1" x14ac:dyDescent="0.3"/>
    <row r="213" spans="1:3" hidden="1" x14ac:dyDescent="0.3"/>
    <row r="214" spans="1:3" ht="42" customHeight="1" x14ac:dyDescent="0.3"/>
    <row r="216" spans="1:3" ht="21" customHeight="1" x14ac:dyDescent="0.3">
      <c r="A216" s="3"/>
      <c r="B216" s="3"/>
      <c r="C216" s="7"/>
    </row>
    <row r="217" spans="1:3" x14ac:dyDescent="0.3">
      <c r="A217" s="3"/>
      <c r="B217" s="3"/>
    </row>
  </sheetData>
  <mergeCells count="68">
    <mergeCell ref="C142:C148"/>
    <mergeCell ref="C138:C141"/>
    <mergeCell ref="A142:A148"/>
    <mergeCell ref="A138:A141"/>
    <mergeCell ref="A183:A186"/>
    <mergeCell ref="B183:B186"/>
    <mergeCell ref="C183:C186"/>
    <mergeCell ref="A170:A172"/>
    <mergeCell ref="B170:B172"/>
    <mergeCell ref="C170:C172"/>
    <mergeCell ref="A149:A155"/>
    <mergeCell ref="C149:C155"/>
    <mergeCell ref="A156:A162"/>
    <mergeCell ref="C156:C162"/>
    <mergeCell ref="A163:A169"/>
    <mergeCell ref="C163:C169"/>
    <mergeCell ref="A103:A109"/>
    <mergeCell ref="C103:C109"/>
    <mergeCell ref="A131:A137"/>
    <mergeCell ref="C131:C137"/>
    <mergeCell ref="A110:A116"/>
    <mergeCell ref="C110:C116"/>
    <mergeCell ref="A117:A123"/>
    <mergeCell ref="C117:C123"/>
    <mergeCell ref="A124:A130"/>
    <mergeCell ref="C124:C130"/>
    <mergeCell ref="A82:A88"/>
    <mergeCell ref="C82:C88"/>
    <mergeCell ref="A89:A95"/>
    <mergeCell ref="C89:C95"/>
    <mergeCell ref="A96:A102"/>
    <mergeCell ref="C96:C102"/>
    <mergeCell ref="A61:A67"/>
    <mergeCell ref="C61:C67"/>
    <mergeCell ref="A68:A74"/>
    <mergeCell ref="C68:C74"/>
    <mergeCell ref="A75:A81"/>
    <mergeCell ref="C75:C81"/>
    <mergeCell ref="A40:A46"/>
    <mergeCell ref="C40:C46"/>
    <mergeCell ref="A47:A53"/>
    <mergeCell ref="C47:C53"/>
    <mergeCell ref="A54:A60"/>
    <mergeCell ref="C54:C60"/>
    <mergeCell ref="A26:A32"/>
    <mergeCell ref="C26:C32"/>
    <mergeCell ref="A33:A39"/>
    <mergeCell ref="C33:C39"/>
    <mergeCell ref="A12:A18"/>
    <mergeCell ref="C12:C18"/>
    <mergeCell ref="A19:A25"/>
    <mergeCell ref="C19:C25"/>
    <mergeCell ref="J2:K2"/>
    <mergeCell ref="A6:J6"/>
    <mergeCell ref="C7:I7"/>
    <mergeCell ref="A9:A11"/>
    <mergeCell ref="B9:B11"/>
    <mergeCell ref="C9:C11"/>
    <mergeCell ref="D9:D11"/>
    <mergeCell ref="E9:K9"/>
    <mergeCell ref="E10:E11"/>
    <mergeCell ref="C5:K5"/>
    <mergeCell ref="K10:K11"/>
    <mergeCell ref="G10:G11"/>
    <mergeCell ref="H10:H11"/>
    <mergeCell ref="I10:I11"/>
    <mergeCell ref="J10:J11"/>
    <mergeCell ref="F10:F11"/>
  </mergeCells>
  <pageMargins left="0.70866141732283472" right="0.70866141732283472" top="0.74803149606299213" bottom="0.74803149606299213" header="0.31496062992125984" footer="0.31496062992125984"/>
  <pageSetup paperSize="9" scale="4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60A3D-370E-4779-8024-112396B76B3E}">
  <dimension ref="A1:L256"/>
  <sheetViews>
    <sheetView tabSelected="1" topLeftCell="A211" zoomScale="80" zoomScaleNormal="80" workbookViewId="0">
      <selection activeCell="C221" sqref="C221:C224"/>
    </sheetView>
  </sheetViews>
  <sheetFormatPr defaultRowHeight="18.75" x14ac:dyDescent="0.3"/>
  <cols>
    <col min="1" max="1" width="8.42578125" style="1" customWidth="1"/>
    <col min="2" max="2" width="18.7109375" style="1" customWidth="1"/>
    <col min="3" max="3" width="86.140625" style="2" customWidth="1"/>
    <col min="4" max="4" width="25.140625" style="3" customWidth="1"/>
    <col min="5" max="5" width="16.7109375" style="4" customWidth="1"/>
    <col min="6" max="6" width="17" style="4" customWidth="1"/>
    <col min="7" max="7" width="17.7109375" style="4" customWidth="1"/>
    <col min="8" max="8" width="15.5703125" style="4" customWidth="1"/>
    <col min="9" max="9" width="16.28515625" style="6" customWidth="1"/>
    <col min="10" max="10" width="15.42578125" style="6" customWidth="1"/>
    <col min="11" max="11" width="20" style="6" customWidth="1"/>
    <col min="12" max="13" width="9.140625" style="3"/>
    <col min="14" max="14" width="28.42578125" style="3" bestFit="1" customWidth="1"/>
    <col min="15" max="15" width="9.140625" style="3"/>
    <col min="16" max="16" width="16.5703125" style="3" customWidth="1"/>
    <col min="17" max="16384" width="9.140625" style="3"/>
  </cols>
  <sheetData>
    <row r="1" spans="1:12" ht="37.5" customHeight="1" x14ac:dyDescent="0.3">
      <c r="F1" s="5"/>
      <c r="G1" s="5"/>
      <c r="H1" s="5"/>
      <c r="J1" s="38" t="s">
        <v>54</v>
      </c>
    </row>
    <row r="2" spans="1:12" x14ac:dyDescent="0.3">
      <c r="E2" s="8"/>
      <c r="F2" s="8"/>
      <c r="G2" s="8"/>
      <c r="H2" s="8"/>
      <c r="J2" s="42" t="s">
        <v>46</v>
      </c>
      <c r="K2" s="42"/>
    </row>
    <row r="3" spans="1:12" x14ac:dyDescent="0.3">
      <c r="E3" s="8"/>
      <c r="F3" s="8"/>
      <c r="G3" s="8"/>
      <c r="H3" s="8"/>
    </row>
    <row r="4" spans="1:12" x14ac:dyDescent="0.3">
      <c r="E4" s="8"/>
      <c r="F4" s="8"/>
      <c r="G4" s="8"/>
      <c r="H4" s="8"/>
      <c r="K4" s="9"/>
    </row>
    <row r="6" spans="1:12" s="29" customFormat="1" ht="27.75" x14ac:dyDescent="0.4">
      <c r="A6" s="54" t="s">
        <v>80</v>
      </c>
      <c r="B6" s="54"/>
      <c r="C6" s="54"/>
      <c r="D6" s="54"/>
      <c r="E6" s="54"/>
      <c r="F6" s="54"/>
      <c r="G6" s="54"/>
      <c r="H6" s="54"/>
      <c r="I6" s="54"/>
      <c r="J6" s="54"/>
      <c r="K6" s="28"/>
    </row>
    <row r="7" spans="1:12" s="29" customFormat="1" ht="27.75" x14ac:dyDescent="0.4">
      <c r="A7" s="30"/>
      <c r="B7" s="30"/>
      <c r="C7" s="54" t="s">
        <v>52</v>
      </c>
      <c r="D7" s="54"/>
      <c r="E7" s="54"/>
      <c r="F7" s="54"/>
      <c r="G7" s="54"/>
      <c r="H7" s="54"/>
      <c r="I7" s="54"/>
      <c r="J7" s="28"/>
      <c r="K7" s="28"/>
    </row>
    <row r="8" spans="1:12" x14ac:dyDescent="0.3">
      <c r="C8" s="10"/>
    </row>
    <row r="9" spans="1:12" ht="27.75" customHeight="1" x14ac:dyDescent="0.25">
      <c r="A9" s="44" t="s">
        <v>0</v>
      </c>
      <c r="B9" s="44" t="s">
        <v>47</v>
      </c>
      <c r="C9" s="45" t="s">
        <v>1</v>
      </c>
      <c r="D9" s="45" t="s">
        <v>2</v>
      </c>
      <c r="E9" s="44" t="s">
        <v>53</v>
      </c>
      <c r="F9" s="44"/>
      <c r="G9" s="44"/>
      <c r="H9" s="44"/>
      <c r="I9" s="44"/>
      <c r="J9" s="44"/>
      <c r="K9" s="44"/>
    </row>
    <row r="10" spans="1:12" s="12" customFormat="1" ht="26.25" customHeight="1" x14ac:dyDescent="0.25">
      <c r="A10" s="44"/>
      <c r="B10" s="44"/>
      <c r="C10" s="45"/>
      <c r="D10" s="45"/>
      <c r="E10" s="44" t="s">
        <v>65</v>
      </c>
      <c r="F10" s="44" t="s">
        <v>66</v>
      </c>
      <c r="G10" s="44" t="s">
        <v>67</v>
      </c>
      <c r="H10" s="44" t="s">
        <v>68</v>
      </c>
      <c r="I10" s="44" t="s">
        <v>69</v>
      </c>
      <c r="J10" s="44" t="s">
        <v>79</v>
      </c>
      <c r="K10" s="44" t="s">
        <v>60</v>
      </c>
      <c r="L10" s="11"/>
    </row>
    <row r="11" spans="1:12" s="2" customFormat="1" ht="96.75" customHeight="1" x14ac:dyDescent="0.25">
      <c r="A11" s="44"/>
      <c r="B11" s="44"/>
      <c r="C11" s="45"/>
      <c r="D11" s="45"/>
      <c r="E11" s="44"/>
      <c r="F11" s="44"/>
      <c r="G11" s="44"/>
      <c r="H11" s="44"/>
      <c r="I11" s="44"/>
      <c r="J11" s="44"/>
      <c r="K11" s="44"/>
      <c r="L11" s="11"/>
    </row>
    <row r="12" spans="1:12" s="2" customFormat="1" ht="15.75" hidden="1" customHeight="1" x14ac:dyDescent="0.25">
      <c r="A12" s="44"/>
      <c r="B12" s="13"/>
      <c r="C12" s="47" t="s">
        <v>3</v>
      </c>
      <c r="D12" s="14" t="s">
        <v>4</v>
      </c>
      <c r="E12" s="15" t="e">
        <f>SUM(E13:E18)</f>
        <v>#REF!</v>
      </c>
      <c r="F12" s="15" t="e">
        <f>SUM(F13:F18)</f>
        <v>#REF!</v>
      </c>
      <c r="G12" s="15" t="e">
        <f t="shared" ref="G12:G18" si="0">F12/E12*100</f>
        <v>#REF!</v>
      </c>
      <c r="H12" s="15" t="e">
        <f t="shared" ref="H12:H18" si="1">E12-F12</f>
        <v>#REF!</v>
      </c>
      <c r="I12" s="16"/>
      <c r="J12" s="36"/>
      <c r="K12" s="16"/>
      <c r="L12" s="11"/>
    </row>
    <row r="13" spans="1:12" s="2" customFormat="1" ht="15.75" hidden="1" customHeight="1" x14ac:dyDescent="0.3">
      <c r="A13" s="44"/>
      <c r="B13" s="13"/>
      <c r="C13" s="47"/>
      <c r="D13" s="14" t="s">
        <v>5</v>
      </c>
      <c r="E13" s="15" t="e">
        <f>E20+E76+E139+#REF!+#REF!</f>
        <v>#REF!</v>
      </c>
      <c r="F13" s="15" t="e">
        <f>F20+F76+F139+#REF!+#REF!</f>
        <v>#REF!</v>
      </c>
      <c r="G13" s="15" t="e">
        <f t="shared" si="0"/>
        <v>#REF!</v>
      </c>
      <c r="H13" s="15" t="e">
        <f t="shared" si="1"/>
        <v>#REF!</v>
      </c>
      <c r="I13" s="17"/>
      <c r="J13" s="17"/>
      <c r="K13" s="17"/>
      <c r="L13" s="11"/>
    </row>
    <row r="14" spans="1:12" s="2" customFormat="1" ht="15.75" hidden="1" customHeight="1" x14ac:dyDescent="0.3">
      <c r="A14" s="44"/>
      <c r="B14" s="13"/>
      <c r="C14" s="47"/>
      <c r="D14" s="14" t="s">
        <v>6</v>
      </c>
      <c r="E14" s="15" t="e">
        <f>E21+E77+E140+#REF!+#REF!</f>
        <v>#REF!</v>
      </c>
      <c r="F14" s="15" t="e">
        <f>F21+F77+F140+#REF!+#REF!</f>
        <v>#REF!</v>
      </c>
      <c r="G14" s="15" t="e">
        <f t="shared" si="0"/>
        <v>#REF!</v>
      </c>
      <c r="H14" s="15" t="e">
        <f t="shared" si="1"/>
        <v>#REF!</v>
      </c>
      <c r="I14" s="17"/>
      <c r="J14" s="17"/>
      <c r="K14" s="17"/>
      <c r="L14" s="11"/>
    </row>
    <row r="15" spans="1:12" s="2" customFormat="1" ht="15.75" hidden="1" customHeight="1" x14ac:dyDescent="0.3">
      <c r="A15" s="44"/>
      <c r="B15" s="13"/>
      <c r="C15" s="47"/>
      <c r="D15" s="14" t="s">
        <v>7</v>
      </c>
      <c r="E15" s="15" t="e">
        <f>E22+E78+E141+#REF!+#REF!</f>
        <v>#REF!</v>
      </c>
      <c r="F15" s="15" t="e">
        <f>F22+F78+F141+#REF!+#REF!</f>
        <v>#REF!</v>
      </c>
      <c r="G15" s="15" t="e">
        <f t="shared" si="0"/>
        <v>#REF!</v>
      </c>
      <c r="H15" s="15" t="e">
        <f t="shared" si="1"/>
        <v>#REF!</v>
      </c>
      <c r="I15" s="17"/>
      <c r="J15" s="17"/>
      <c r="K15" s="17"/>
      <c r="L15" s="11"/>
    </row>
    <row r="16" spans="1:12" s="2" customFormat="1" ht="15.75" hidden="1" customHeight="1" x14ac:dyDescent="0.3">
      <c r="A16" s="44"/>
      <c r="B16" s="13"/>
      <c r="C16" s="47"/>
      <c r="D16" s="14" t="s">
        <v>8</v>
      </c>
      <c r="E16" s="15" t="e">
        <f>E23+E79+E142+#REF!+#REF!</f>
        <v>#REF!</v>
      </c>
      <c r="F16" s="15" t="e">
        <f>F23+F79+F142+#REF!+#REF!</f>
        <v>#REF!</v>
      </c>
      <c r="G16" s="15" t="e">
        <f t="shared" si="0"/>
        <v>#REF!</v>
      </c>
      <c r="H16" s="15" t="e">
        <f t="shared" si="1"/>
        <v>#REF!</v>
      </c>
      <c r="I16" s="17"/>
      <c r="J16" s="17"/>
      <c r="K16" s="17"/>
      <c r="L16" s="11"/>
    </row>
    <row r="17" spans="1:12" s="2" customFormat="1" ht="36.75" hidden="1" customHeight="1" x14ac:dyDescent="0.3">
      <c r="A17" s="44"/>
      <c r="B17" s="13"/>
      <c r="C17" s="47"/>
      <c r="D17" s="14" t="s">
        <v>9</v>
      </c>
      <c r="E17" s="15" t="e">
        <f>E24+E80+E143+#REF!+#REF!</f>
        <v>#REF!</v>
      </c>
      <c r="F17" s="15" t="e">
        <f>F24+F80+F143+#REF!+#REF!</f>
        <v>#REF!</v>
      </c>
      <c r="G17" s="15" t="e">
        <f t="shared" si="0"/>
        <v>#REF!</v>
      </c>
      <c r="H17" s="15" t="e">
        <f t="shared" si="1"/>
        <v>#REF!</v>
      </c>
      <c r="I17" s="17"/>
      <c r="J17" s="17"/>
      <c r="K17" s="17"/>
      <c r="L17" s="11"/>
    </row>
    <row r="18" spans="1:12" s="2" customFormat="1" ht="15.75" hidden="1" customHeight="1" x14ac:dyDescent="0.3">
      <c r="A18" s="44"/>
      <c r="B18" s="13"/>
      <c r="C18" s="47"/>
      <c r="D18" s="14" t="s">
        <v>10</v>
      </c>
      <c r="E18" s="15" t="e">
        <f>E25+E81+E144+#REF!+#REF!</f>
        <v>#REF!</v>
      </c>
      <c r="F18" s="15" t="e">
        <f>F25+F81+F144+#REF!+#REF!</f>
        <v>#REF!</v>
      </c>
      <c r="G18" s="15" t="e">
        <f t="shared" si="0"/>
        <v>#REF!</v>
      </c>
      <c r="H18" s="15" t="e">
        <f t="shared" si="1"/>
        <v>#REF!</v>
      </c>
      <c r="I18" s="17"/>
      <c r="J18" s="17"/>
      <c r="K18" s="17"/>
      <c r="L18" s="11"/>
    </row>
    <row r="19" spans="1:12" s="2" customFormat="1" ht="15.75" hidden="1" customHeight="1" x14ac:dyDescent="0.3">
      <c r="A19" s="44"/>
      <c r="B19" s="13"/>
      <c r="C19" s="47" t="s">
        <v>11</v>
      </c>
      <c r="D19" s="14" t="s">
        <v>4</v>
      </c>
      <c r="E19" s="15">
        <f>SUM(E20:E25)</f>
        <v>21157.065000000002</v>
      </c>
      <c r="F19" s="15">
        <f>SUM(F20:F25)</f>
        <v>13578.768</v>
      </c>
      <c r="G19" s="15">
        <f>F19/E19*100</f>
        <v>64.180773656459436</v>
      </c>
      <c r="H19" s="15">
        <f>E19-F19</f>
        <v>7578.2970000000023</v>
      </c>
      <c r="I19" s="17"/>
      <c r="J19" s="17"/>
      <c r="K19" s="17"/>
      <c r="L19" s="11"/>
    </row>
    <row r="20" spans="1:12" s="2" customFormat="1" ht="15.75" hidden="1" customHeight="1" x14ac:dyDescent="0.3">
      <c r="A20" s="44"/>
      <c r="B20" s="13"/>
      <c r="C20" s="47"/>
      <c r="D20" s="14" t="s">
        <v>5</v>
      </c>
      <c r="E20" s="15">
        <f>E27+E34+E41+E48+E55+E62+E69</f>
        <v>9271.1</v>
      </c>
      <c r="F20" s="15">
        <f>F27+F34+F41+F48+F55+F62+E69</f>
        <v>5403.8760000000002</v>
      </c>
      <c r="G20" s="15">
        <f>F20/E20*100</f>
        <v>58.287322971384192</v>
      </c>
      <c r="H20" s="15">
        <f t="shared" ref="H20:H89" si="2">E20-F20</f>
        <v>3867.2240000000002</v>
      </c>
      <c r="I20" s="17"/>
      <c r="J20" s="17"/>
      <c r="K20" s="17"/>
      <c r="L20" s="11"/>
    </row>
    <row r="21" spans="1:12" s="2" customFormat="1" ht="15.75" hidden="1" customHeight="1" x14ac:dyDescent="0.3">
      <c r="A21" s="44"/>
      <c r="B21" s="13"/>
      <c r="C21" s="47"/>
      <c r="D21" s="14" t="s">
        <v>6</v>
      </c>
      <c r="E21" s="15">
        <f>E28+E35+E42+E49+E56+E63+E70</f>
        <v>11804.3</v>
      </c>
      <c r="F21" s="15">
        <f>F28+F35+F42+F49+F56+F63+F70</f>
        <v>8170.9769999999999</v>
      </c>
      <c r="G21" s="15">
        <f>F21/E21*100</f>
        <v>69.220343434172293</v>
      </c>
      <c r="H21" s="15">
        <f t="shared" si="2"/>
        <v>3633.3229999999994</v>
      </c>
      <c r="I21" s="17"/>
      <c r="J21" s="17"/>
      <c r="K21" s="17"/>
      <c r="L21" s="11"/>
    </row>
    <row r="22" spans="1:12" s="2" customFormat="1" ht="15.75" hidden="1" customHeight="1" x14ac:dyDescent="0.3">
      <c r="A22" s="44"/>
      <c r="B22" s="13"/>
      <c r="C22" s="47"/>
      <c r="D22" s="14" t="s">
        <v>7</v>
      </c>
      <c r="E22" s="15">
        <f t="shared" ref="E22:F25" si="3">E29+E36+E43+E50+E57+E64</f>
        <v>77.734999999999999</v>
      </c>
      <c r="F22" s="15">
        <f t="shared" si="3"/>
        <v>0</v>
      </c>
      <c r="G22" s="15"/>
      <c r="H22" s="15">
        <f t="shared" si="2"/>
        <v>77.734999999999999</v>
      </c>
      <c r="I22" s="17"/>
      <c r="J22" s="17"/>
      <c r="K22" s="17"/>
      <c r="L22" s="11"/>
    </row>
    <row r="23" spans="1:12" s="2" customFormat="1" ht="15.75" hidden="1" customHeight="1" x14ac:dyDescent="0.3">
      <c r="A23" s="44"/>
      <c r="B23" s="13"/>
      <c r="C23" s="47"/>
      <c r="D23" s="14" t="s">
        <v>8</v>
      </c>
      <c r="E23" s="15">
        <f t="shared" si="3"/>
        <v>3.93</v>
      </c>
      <c r="F23" s="15">
        <f t="shared" si="3"/>
        <v>3.915</v>
      </c>
      <c r="G23" s="15"/>
      <c r="H23" s="15">
        <f t="shared" si="2"/>
        <v>1.5000000000000124E-2</v>
      </c>
      <c r="I23" s="17"/>
      <c r="J23" s="17"/>
      <c r="K23" s="17"/>
      <c r="L23" s="11"/>
    </row>
    <row r="24" spans="1:12" s="2" customFormat="1" ht="39" hidden="1" customHeight="1" x14ac:dyDescent="0.3">
      <c r="A24" s="44"/>
      <c r="B24" s="13"/>
      <c r="C24" s="47"/>
      <c r="D24" s="14" t="s">
        <v>9</v>
      </c>
      <c r="E24" s="15">
        <f t="shared" si="3"/>
        <v>0</v>
      </c>
      <c r="F24" s="15">
        <f t="shared" si="3"/>
        <v>0</v>
      </c>
      <c r="G24" s="15"/>
      <c r="H24" s="15">
        <f t="shared" si="2"/>
        <v>0</v>
      </c>
      <c r="I24" s="17"/>
      <c r="J24" s="17"/>
      <c r="K24" s="17"/>
      <c r="L24" s="11"/>
    </row>
    <row r="25" spans="1:12" s="2" customFormat="1" ht="23.25" hidden="1" customHeight="1" x14ac:dyDescent="0.3">
      <c r="A25" s="44"/>
      <c r="B25" s="13"/>
      <c r="C25" s="47"/>
      <c r="D25" s="14" t="s">
        <v>10</v>
      </c>
      <c r="E25" s="15">
        <f t="shared" si="3"/>
        <v>0</v>
      </c>
      <c r="F25" s="15">
        <f t="shared" si="3"/>
        <v>0</v>
      </c>
      <c r="G25" s="15"/>
      <c r="H25" s="15">
        <f t="shared" si="2"/>
        <v>0</v>
      </c>
      <c r="I25" s="17"/>
      <c r="J25" s="17"/>
      <c r="K25" s="17"/>
      <c r="L25" s="11"/>
    </row>
    <row r="26" spans="1:12" s="2" customFormat="1" ht="15.75" hidden="1" customHeight="1" x14ac:dyDescent="0.3">
      <c r="A26" s="44" t="s">
        <v>12</v>
      </c>
      <c r="B26" s="13"/>
      <c r="C26" s="47" t="s">
        <v>13</v>
      </c>
      <c r="D26" s="14" t="s">
        <v>4</v>
      </c>
      <c r="E26" s="15">
        <f>SUM(E27:E32)</f>
        <v>77.734999999999999</v>
      </c>
      <c r="F26" s="15">
        <f>SUM(F27:F32)</f>
        <v>0</v>
      </c>
      <c r="G26" s="15">
        <v>0</v>
      </c>
      <c r="H26" s="15">
        <f t="shared" si="2"/>
        <v>77.734999999999999</v>
      </c>
      <c r="I26" s="17"/>
      <c r="J26" s="17"/>
      <c r="K26" s="17"/>
      <c r="L26" s="11"/>
    </row>
    <row r="27" spans="1:12" s="2" customFormat="1" ht="15.75" hidden="1" customHeight="1" x14ac:dyDescent="0.3">
      <c r="A27" s="44"/>
      <c r="B27" s="13"/>
      <c r="C27" s="47"/>
      <c r="D27" s="14" t="s">
        <v>5</v>
      </c>
      <c r="E27" s="15"/>
      <c r="F27" s="15"/>
      <c r="G27" s="15"/>
      <c r="H27" s="15"/>
      <c r="I27" s="17"/>
      <c r="J27" s="17"/>
      <c r="K27" s="17"/>
      <c r="L27" s="11"/>
    </row>
    <row r="28" spans="1:12" s="2" customFormat="1" ht="15.75" hidden="1" customHeight="1" x14ac:dyDescent="0.3">
      <c r="A28" s="44"/>
      <c r="B28" s="13"/>
      <c r="C28" s="47"/>
      <c r="D28" s="14" t="s">
        <v>6</v>
      </c>
      <c r="E28" s="15"/>
      <c r="F28" s="15"/>
      <c r="G28" s="15"/>
      <c r="H28" s="15"/>
      <c r="I28" s="17"/>
      <c r="J28" s="17"/>
      <c r="K28" s="17"/>
      <c r="L28" s="11"/>
    </row>
    <row r="29" spans="1:12" s="2" customFormat="1" ht="15.75" hidden="1" customHeight="1" x14ac:dyDescent="0.3">
      <c r="A29" s="44"/>
      <c r="B29" s="13"/>
      <c r="C29" s="47"/>
      <c r="D29" s="14" t="s">
        <v>7</v>
      </c>
      <c r="E29" s="15">
        <v>77.734999999999999</v>
      </c>
      <c r="F29" s="15">
        <v>0</v>
      </c>
      <c r="G29" s="15"/>
      <c r="H29" s="15"/>
      <c r="I29" s="17"/>
      <c r="J29" s="17"/>
      <c r="K29" s="17"/>
      <c r="L29" s="11"/>
    </row>
    <row r="30" spans="1:12" s="2" customFormat="1" ht="27" hidden="1" customHeight="1" x14ac:dyDescent="0.3">
      <c r="A30" s="44"/>
      <c r="B30" s="13"/>
      <c r="C30" s="47"/>
      <c r="D30" s="14" t="s">
        <v>8</v>
      </c>
      <c r="E30" s="15"/>
      <c r="F30" s="15"/>
      <c r="G30" s="15"/>
      <c r="H30" s="15"/>
      <c r="I30" s="17"/>
      <c r="J30" s="17"/>
      <c r="K30" s="17"/>
      <c r="L30" s="11"/>
    </row>
    <row r="31" spans="1:12" s="2" customFormat="1" ht="40.5" hidden="1" customHeight="1" x14ac:dyDescent="0.3">
      <c r="A31" s="44"/>
      <c r="B31" s="13"/>
      <c r="C31" s="47"/>
      <c r="D31" s="14" t="s">
        <v>9</v>
      </c>
      <c r="E31" s="15"/>
      <c r="F31" s="15"/>
      <c r="G31" s="15"/>
      <c r="H31" s="15"/>
      <c r="I31" s="17"/>
      <c r="J31" s="17"/>
      <c r="K31" s="17"/>
      <c r="L31" s="11"/>
    </row>
    <row r="32" spans="1:12" s="2" customFormat="1" ht="15.75" hidden="1" customHeight="1" x14ac:dyDescent="0.3">
      <c r="A32" s="44"/>
      <c r="B32" s="13"/>
      <c r="C32" s="47"/>
      <c r="D32" s="14" t="s">
        <v>10</v>
      </c>
      <c r="E32" s="15"/>
      <c r="F32" s="15"/>
      <c r="G32" s="15"/>
      <c r="H32" s="15"/>
      <c r="I32" s="17"/>
      <c r="J32" s="17"/>
      <c r="K32" s="17"/>
      <c r="L32" s="11"/>
    </row>
    <row r="33" spans="1:12" s="2" customFormat="1" ht="15.75" hidden="1" customHeight="1" x14ac:dyDescent="0.3">
      <c r="A33" s="44" t="s">
        <v>14</v>
      </c>
      <c r="B33" s="13"/>
      <c r="C33" s="47" t="s">
        <v>15</v>
      </c>
      <c r="D33" s="14" t="s">
        <v>4</v>
      </c>
      <c r="E33" s="15">
        <f>SUM(E34:E39)</f>
        <v>2195</v>
      </c>
      <c r="F33" s="15">
        <f>SUM(F34:F39)</f>
        <v>1329.7449999999999</v>
      </c>
      <c r="G33" s="15">
        <f>F33/E33*100</f>
        <v>60.580637813211837</v>
      </c>
      <c r="H33" s="15">
        <f t="shared" si="2"/>
        <v>865.25500000000011</v>
      </c>
      <c r="I33" s="17"/>
      <c r="J33" s="17"/>
      <c r="K33" s="17"/>
      <c r="L33" s="11"/>
    </row>
    <row r="34" spans="1:12" s="2" customFormat="1" ht="15.75" hidden="1" customHeight="1" x14ac:dyDescent="0.3">
      <c r="A34" s="44"/>
      <c r="B34" s="13"/>
      <c r="C34" s="47"/>
      <c r="D34" s="14" t="s">
        <v>5</v>
      </c>
      <c r="E34" s="15"/>
      <c r="F34" s="15"/>
      <c r="G34" s="15"/>
      <c r="H34" s="15">
        <f t="shared" si="2"/>
        <v>0</v>
      </c>
      <c r="I34" s="17"/>
      <c r="J34" s="17"/>
      <c r="K34" s="17"/>
      <c r="L34" s="11"/>
    </row>
    <row r="35" spans="1:12" s="2" customFormat="1" ht="15.75" hidden="1" customHeight="1" x14ac:dyDescent="0.3">
      <c r="A35" s="44"/>
      <c r="B35" s="13"/>
      <c r="C35" s="47"/>
      <c r="D35" s="14" t="s">
        <v>6</v>
      </c>
      <c r="E35" s="15">
        <v>2195</v>
      </c>
      <c r="F35" s="15">
        <v>1329.7449999999999</v>
      </c>
      <c r="G35" s="15">
        <f>F35/E35*100</f>
        <v>60.580637813211837</v>
      </c>
      <c r="H35" s="15">
        <f t="shared" si="2"/>
        <v>865.25500000000011</v>
      </c>
      <c r="I35" s="17"/>
      <c r="J35" s="17"/>
      <c r="K35" s="17"/>
      <c r="L35" s="11"/>
    </row>
    <row r="36" spans="1:12" s="2" customFormat="1" ht="15.75" hidden="1" customHeight="1" x14ac:dyDescent="0.3">
      <c r="A36" s="44"/>
      <c r="B36" s="13"/>
      <c r="C36" s="47"/>
      <c r="D36" s="14" t="s">
        <v>7</v>
      </c>
      <c r="E36" s="15"/>
      <c r="F36" s="15"/>
      <c r="G36" s="15"/>
      <c r="H36" s="15">
        <f t="shared" si="2"/>
        <v>0</v>
      </c>
      <c r="I36" s="17"/>
      <c r="J36" s="17"/>
      <c r="K36" s="17"/>
      <c r="L36" s="11"/>
    </row>
    <row r="37" spans="1:12" s="2" customFormat="1" ht="15.75" hidden="1" customHeight="1" x14ac:dyDescent="0.3">
      <c r="A37" s="44"/>
      <c r="B37" s="13"/>
      <c r="C37" s="47"/>
      <c r="D37" s="14" t="s">
        <v>8</v>
      </c>
      <c r="E37" s="15"/>
      <c r="F37" s="15"/>
      <c r="G37" s="15"/>
      <c r="H37" s="15">
        <f t="shared" si="2"/>
        <v>0</v>
      </c>
      <c r="I37" s="17"/>
      <c r="J37" s="17"/>
      <c r="K37" s="17"/>
      <c r="L37" s="11"/>
    </row>
    <row r="38" spans="1:12" s="2" customFormat="1" ht="25.5" hidden="1" customHeight="1" x14ac:dyDescent="0.3">
      <c r="A38" s="44"/>
      <c r="B38" s="13"/>
      <c r="C38" s="47"/>
      <c r="D38" s="14" t="s">
        <v>9</v>
      </c>
      <c r="E38" s="15"/>
      <c r="F38" s="15"/>
      <c r="G38" s="15"/>
      <c r="H38" s="15">
        <f t="shared" si="2"/>
        <v>0</v>
      </c>
      <c r="I38" s="17"/>
      <c r="J38" s="17"/>
      <c r="K38" s="17"/>
      <c r="L38" s="11"/>
    </row>
    <row r="39" spans="1:12" s="2" customFormat="1" ht="15.75" hidden="1" customHeight="1" x14ac:dyDescent="0.3">
      <c r="A39" s="44"/>
      <c r="B39" s="13"/>
      <c r="C39" s="47"/>
      <c r="D39" s="14" t="s">
        <v>10</v>
      </c>
      <c r="E39" s="15"/>
      <c r="F39" s="15"/>
      <c r="G39" s="15"/>
      <c r="H39" s="15">
        <f t="shared" si="2"/>
        <v>0</v>
      </c>
      <c r="I39" s="17"/>
      <c r="J39" s="17"/>
      <c r="K39" s="17"/>
      <c r="L39" s="11"/>
    </row>
    <row r="40" spans="1:12" s="2" customFormat="1" ht="15.75" hidden="1" customHeight="1" x14ac:dyDescent="0.3">
      <c r="A40" s="44" t="s">
        <v>16</v>
      </c>
      <c r="B40" s="13"/>
      <c r="C40" s="47" t="s">
        <v>17</v>
      </c>
      <c r="D40" s="14" t="s">
        <v>4</v>
      </c>
      <c r="E40" s="15">
        <f>SUM(E41:E46)</f>
        <v>14602</v>
      </c>
      <c r="F40" s="15">
        <f>SUM(F41:F46)</f>
        <v>11126.089</v>
      </c>
      <c r="G40" s="15">
        <f>F40/E40*100</f>
        <v>76.195651280646487</v>
      </c>
      <c r="H40" s="15">
        <f t="shared" si="2"/>
        <v>3475.9110000000001</v>
      </c>
      <c r="I40" s="17"/>
      <c r="J40" s="17"/>
      <c r="K40" s="17"/>
      <c r="L40" s="11"/>
    </row>
    <row r="41" spans="1:12" s="2" customFormat="1" ht="15.75" hidden="1" customHeight="1" x14ac:dyDescent="0.3">
      <c r="A41" s="44"/>
      <c r="B41" s="13"/>
      <c r="C41" s="47"/>
      <c r="D41" s="14" t="s">
        <v>5</v>
      </c>
      <c r="E41" s="15">
        <v>5511</v>
      </c>
      <c r="F41" s="15">
        <v>4587</v>
      </c>
      <c r="G41" s="15">
        <f>F41/E41*100</f>
        <v>83.233532934131745</v>
      </c>
      <c r="H41" s="15">
        <f t="shared" si="2"/>
        <v>924</v>
      </c>
      <c r="I41" s="17"/>
      <c r="J41" s="17"/>
      <c r="K41" s="17"/>
      <c r="L41" s="11"/>
    </row>
    <row r="42" spans="1:12" s="2" customFormat="1" ht="15.75" hidden="1" customHeight="1" x14ac:dyDescent="0.3">
      <c r="A42" s="44"/>
      <c r="B42" s="13"/>
      <c r="C42" s="47"/>
      <c r="D42" s="14" t="s">
        <v>6</v>
      </c>
      <c r="E42" s="15">
        <v>9091</v>
      </c>
      <c r="F42" s="15">
        <v>6539.0889999999999</v>
      </c>
      <c r="G42" s="15">
        <f>F42/E42*100</f>
        <v>71.92925970740292</v>
      </c>
      <c r="H42" s="15">
        <f t="shared" si="2"/>
        <v>2551.9110000000001</v>
      </c>
      <c r="I42" s="17"/>
      <c r="J42" s="17"/>
      <c r="K42" s="17"/>
      <c r="L42" s="11"/>
    </row>
    <row r="43" spans="1:12" s="2" customFormat="1" ht="15.75" hidden="1" customHeight="1" x14ac:dyDescent="0.3">
      <c r="A43" s="44"/>
      <c r="B43" s="13"/>
      <c r="C43" s="47"/>
      <c r="D43" s="14" t="s">
        <v>7</v>
      </c>
      <c r="E43" s="15"/>
      <c r="F43" s="15"/>
      <c r="G43" s="15"/>
      <c r="H43" s="15">
        <f t="shared" si="2"/>
        <v>0</v>
      </c>
      <c r="I43" s="17"/>
      <c r="J43" s="17"/>
      <c r="K43" s="17"/>
      <c r="L43" s="11"/>
    </row>
    <row r="44" spans="1:12" s="2" customFormat="1" ht="15.75" hidden="1" customHeight="1" x14ac:dyDescent="0.3">
      <c r="A44" s="44"/>
      <c r="B44" s="13"/>
      <c r="C44" s="47"/>
      <c r="D44" s="14" t="s">
        <v>8</v>
      </c>
      <c r="E44" s="15"/>
      <c r="F44" s="15"/>
      <c r="G44" s="15"/>
      <c r="H44" s="15">
        <f t="shared" si="2"/>
        <v>0</v>
      </c>
      <c r="I44" s="17"/>
      <c r="J44" s="17"/>
      <c r="K44" s="17"/>
      <c r="L44" s="11"/>
    </row>
    <row r="45" spans="1:12" s="2" customFormat="1" ht="25.5" hidden="1" customHeight="1" x14ac:dyDescent="0.3">
      <c r="A45" s="44"/>
      <c r="B45" s="13"/>
      <c r="C45" s="47"/>
      <c r="D45" s="14" t="s">
        <v>9</v>
      </c>
      <c r="E45" s="15"/>
      <c r="F45" s="15"/>
      <c r="G45" s="15"/>
      <c r="H45" s="15">
        <f t="shared" si="2"/>
        <v>0</v>
      </c>
      <c r="I45" s="17"/>
      <c r="J45" s="17"/>
      <c r="K45" s="17"/>
      <c r="L45" s="11"/>
    </row>
    <row r="46" spans="1:12" s="2" customFormat="1" ht="15.75" hidden="1" customHeight="1" x14ac:dyDescent="0.3">
      <c r="A46" s="44"/>
      <c r="B46" s="13"/>
      <c r="C46" s="47"/>
      <c r="D46" s="14" t="s">
        <v>10</v>
      </c>
      <c r="E46" s="15"/>
      <c r="F46" s="15"/>
      <c r="G46" s="15"/>
      <c r="H46" s="15">
        <f t="shared" si="2"/>
        <v>0</v>
      </c>
      <c r="I46" s="17"/>
      <c r="J46" s="17"/>
      <c r="K46" s="17"/>
      <c r="L46" s="11"/>
    </row>
    <row r="47" spans="1:12" s="2" customFormat="1" ht="15.75" hidden="1" customHeight="1" x14ac:dyDescent="0.3">
      <c r="A47" s="44" t="s">
        <v>18</v>
      </c>
      <c r="B47" s="13"/>
      <c r="C47" s="47" t="s">
        <v>19</v>
      </c>
      <c r="D47" s="14" t="s">
        <v>4</v>
      </c>
      <c r="E47" s="15">
        <f>SUM(E48:E53)</f>
        <v>4010.1</v>
      </c>
      <c r="F47" s="15">
        <f>SUM(F48:F53)</f>
        <v>925.28700000000003</v>
      </c>
      <c r="G47" s="15">
        <f>F47/E47*100</f>
        <v>23.073913368743924</v>
      </c>
      <c r="H47" s="15">
        <f t="shared" si="2"/>
        <v>3084.8130000000001</v>
      </c>
      <c r="I47" s="17"/>
      <c r="J47" s="17"/>
      <c r="K47" s="17"/>
      <c r="L47" s="11"/>
    </row>
    <row r="48" spans="1:12" s="2" customFormat="1" ht="15.75" hidden="1" customHeight="1" x14ac:dyDescent="0.3">
      <c r="A48" s="44"/>
      <c r="B48" s="13"/>
      <c r="C48" s="47"/>
      <c r="D48" s="14" t="s">
        <v>5</v>
      </c>
      <c r="E48" s="15">
        <v>3760.1</v>
      </c>
      <c r="F48" s="15">
        <v>816.87599999999998</v>
      </c>
      <c r="G48" s="15">
        <f>F48/E48*100</f>
        <v>21.724847743411079</v>
      </c>
      <c r="H48" s="15">
        <f t="shared" si="2"/>
        <v>2943.2240000000002</v>
      </c>
      <c r="I48" s="17"/>
      <c r="J48" s="17"/>
      <c r="K48" s="17"/>
      <c r="L48" s="11"/>
    </row>
    <row r="49" spans="1:12" s="2" customFormat="1" ht="15.75" hidden="1" customHeight="1" x14ac:dyDescent="0.3">
      <c r="A49" s="44"/>
      <c r="B49" s="13"/>
      <c r="C49" s="47"/>
      <c r="D49" s="14" t="s">
        <v>6</v>
      </c>
      <c r="E49" s="15">
        <v>250</v>
      </c>
      <c r="F49" s="15">
        <v>108.411</v>
      </c>
      <c r="G49" s="15">
        <f>F49/E49*100</f>
        <v>43.364400000000003</v>
      </c>
      <c r="H49" s="15">
        <f t="shared" si="2"/>
        <v>141.589</v>
      </c>
      <c r="I49" s="17"/>
      <c r="J49" s="17"/>
      <c r="K49" s="17"/>
      <c r="L49" s="11"/>
    </row>
    <row r="50" spans="1:12" s="2" customFormat="1" ht="15.75" hidden="1" customHeight="1" x14ac:dyDescent="0.3">
      <c r="A50" s="44"/>
      <c r="B50" s="13"/>
      <c r="C50" s="47"/>
      <c r="D50" s="14" t="s">
        <v>7</v>
      </c>
      <c r="E50" s="15"/>
      <c r="F50" s="15"/>
      <c r="G50" s="15"/>
      <c r="H50" s="15">
        <f t="shared" si="2"/>
        <v>0</v>
      </c>
      <c r="I50" s="17"/>
      <c r="J50" s="17"/>
      <c r="K50" s="17"/>
      <c r="L50" s="11"/>
    </row>
    <row r="51" spans="1:12" s="2" customFormat="1" ht="15.75" hidden="1" customHeight="1" x14ac:dyDescent="0.3">
      <c r="A51" s="44"/>
      <c r="B51" s="13"/>
      <c r="C51" s="47"/>
      <c r="D51" s="14" t="s">
        <v>8</v>
      </c>
      <c r="E51" s="15"/>
      <c r="F51" s="15"/>
      <c r="G51" s="15"/>
      <c r="H51" s="15">
        <f t="shared" si="2"/>
        <v>0</v>
      </c>
      <c r="I51" s="17"/>
      <c r="J51" s="17"/>
      <c r="K51" s="17"/>
      <c r="L51" s="11"/>
    </row>
    <row r="52" spans="1:12" s="2" customFormat="1" ht="25.5" hidden="1" customHeight="1" x14ac:dyDescent="0.3">
      <c r="A52" s="44"/>
      <c r="B52" s="13"/>
      <c r="C52" s="47"/>
      <c r="D52" s="14" t="s">
        <v>9</v>
      </c>
      <c r="E52" s="15"/>
      <c r="F52" s="15"/>
      <c r="G52" s="15"/>
      <c r="H52" s="15">
        <f t="shared" si="2"/>
        <v>0</v>
      </c>
      <c r="I52" s="17"/>
      <c r="J52" s="17"/>
      <c r="K52" s="17"/>
      <c r="L52" s="11"/>
    </row>
    <row r="53" spans="1:12" s="2" customFormat="1" ht="15.75" hidden="1" customHeight="1" x14ac:dyDescent="0.3">
      <c r="A53" s="44"/>
      <c r="B53" s="13"/>
      <c r="C53" s="47"/>
      <c r="D53" s="14" t="s">
        <v>10</v>
      </c>
      <c r="E53" s="15"/>
      <c r="F53" s="15"/>
      <c r="G53" s="15"/>
      <c r="H53" s="15">
        <f t="shared" si="2"/>
        <v>0</v>
      </c>
      <c r="I53" s="17"/>
      <c r="J53" s="17"/>
      <c r="K53" s="17"/>
      <c r="L53" s="11"/>
    </row>
    <row r="54" spans="1:12" s="2" customFormat="1" ht="15.75" hidden="1" customHeight="1" x14ac:dyDescent="0.3">
      <c r="A54" s="44" t="s">
        <v>20</v>
      </c>
      <c r="B54" s="13"/>
      <c r="C54" s="47" t="s">
        <v>21</v>
      </c>
      <c r="D54" s="14" t="s">
        <v>4</v>
      </c>
      <c r="E54" s="15">
        <f>SUM(E55:E60)</f>
        <v>50</v>
      </c>
      <c r="F54" s="15">
        <f>SUM(F55:F60)</f>
        <v>34.287999999999997</v>
      </c>
      <c r="G54" s="15">
        <f>F54/E54*100</f>
        <v>68.575999999999993</v>
      </c>
      <c r="H54" s="15">
        <f t="shared" si="2"/>
        <v>15.712000000000003</v>
      </c>
      <c r="I54" s="17"/>
      <c r="J54" s="17"/>
      <c r="K54" s="17"/>
      <c r="L54" s="11"/>
    </row>
    <row r="55" spans="1:12" s="2" customFormat="1" ht="15.75" hidden="1" customHeight="1" x14ac:dyDescent="0.3">
      <c r="A55" s="44"/>
      <c r="B55" s="13"/>
      <c r="C55" s="47"/>
      <c r="D55" s="14" t="s">
        <v>5</v>
      </c>
      <c r="E55" s="15"/>
      <c r="F55" s="15"/>
      <c r="G55" s="15"/>
      <c r="H55" s="15">
        <f t="shared" si="2"/>
        <v>0</v>
      </c>
      <c r="I55" s="17"/>
      <c r="J55" s="17"/>
      <c r="K55" s="17"/>
      <c r="L55" s="11"/>
    </row>
    <row r="56" spans="1:12" s="2" customFormat="1" ht="15.75" hidden="1" customHeight="1" x14ac:dyDescent="0.3">
      <c r="A56" s="44"/>
      <c r="B56" s="13"/>
      <c r="C56" s="47"/>
      <c r="D56" s="14" t="s">
        <v>6</v>
      </c>
      <c r="E56" s="15">
        <v>50</v>
      </c>
      <c r="F56" s="15">
        <v>34.287999999999997</v>
      </c>
      <c r="G56" s="15">
        <f>F56/E56*100</f>
        <v>68.575999999999993</v>
      </c>
      <c r="H56" s="15">
        <f t="shared" si="2"/>
        <v>15.712000000000003</v>
      </c>
      <c r="I56" s="17"/>
      <c r="J56" s="17"/>
      <c r="K56" s="17"/>
      <c r="L56" s="11"/>
    </row>
    <row r="57" spans="1:12" s="2" customFormat="1" ht="15.75" hidden="1" customHeight="1" x14ac:dyDescent="0.3">
      <c r="A57" s="44"/>
      <c r="B57" s="13"/>
      <c r="C57" s="47"/>
      <c r="D57" s="14" t="s">
        <v>7</v>
      </c>
      <c r="E57" s="15"/>
      <c r="F57" s="15"/>
      <c r="G57" s="15"/>
      <c r="H57" s="15">
        <f t="shared" si="2"/>
        <v>0</v>
      </c>
      <c r="I57" s="17"/>
      <c r="J57" s="17"/>
      <c r="K57" s="17"/>
      <c r="L57" s="11"/>
    </row>
    <row r="58" spans="1:12" s="2" customFormat="1" ht="15.75" hidden="1" customHeight="1" x14ac:dyDescent="0.3">
      <c r="A58" s="44"/>
      <c r="B58" s="13"/>
      <c r="C58" s="47"/>
      <c r="D58" s="14" t="s">
        <v>8</v>
      </c>
      <c r="E58" s="15"/>
      <c r="F58" s="15"/>
      <c r="G58" s="15"/>
      <c r="H58" s="15">
        <f t="shared" si="2"/>
        <v>0</v>
      </c>
      <c r="I58" s="17"/>
      <c r="J58" s="17"/>
      <c r="K58" s="17"/>
      <c r="L58" s="11"/>
    </row>
    <row r="59" spans="1:12" s="2" customFormat="1" ht="25.5" hidden="1" customHeight="1" x14ac:dyDescent="0.3">
      <c r="A59" s="44"/>
      <c r="B59" s="13"/>
      <c r="C59" s="47"/>
      <c r="D59" s="14" t="s">
        <v>9</v>
      </c>
      <c r="E59" s="15"/>
      <c r="F59" s="15"/>
      <c r="G59" s="15"/>
      <c r="H59" s="15">
        <f t="shared" si="2"/>
        <v>0</v>
      </c>
      <c r="I59" s="17"/>
      <c r="J59" s="17"/>
      <c r="K59" s="17"/>
      <c r="L59" s="11"/>
    </row>
    <row r="60" spans="1:12" s="2" customFormat="1" ht="15.75" hidden="1" customHeight="1" x14ac:dyDescent="0.3">
      <c r="A60" s="44"/>
      <c r="B60" s="13"/>
      <c r="C60" s="47"/>
      <c r="D60" s="14" t="s">
        <v>10</v>
      </c>
      <c r="E60" s="15"/>
      <c r="F60" s="15"/>
      <c r="G60" s="15"/>
      <c r="H60" s="15">
        <f t="shared" si="2"/>
        <v>0</v>
      </c>
      <c r="I60" s="17"/>
      <c r="J60" s="17"/>
      <c r="K60" s="17"/>
      <c r="L60" s="11"/>
    </row>
    <row r="61" spans="1:12" s="2" customFormat="1" ht="15.75" hidden="1" customHeight="1" x14ac:dyDescent="0.3">
      <c r="A61" s="44" t="s">
        <v>22</v>
      </c>
      <c r="B61" s="13"/>
      <c r="C61" s="47" t="s">
        <v>23</v>
      </c>
      <c r="D61" s="14" t="s">
        <v>4</v>
      </c>
      <c r="E61" s="15">
        <f>SUM(E62:E67)</f>
        <v>82.23</v>
      </c>
      <c r="F61" s="15">
        <f>SUM(F62:F67)</f>
        <v>82.215000000000003</v>
      </c>
      <c r="G61" s="15">
        <f>F61/E61*100</f>
        <v>99.981758482305722</v>
      </c>
      <c r="H61" s="15">
        <f t="shared" si="2"/>
        <v>1.5000000000000568E-2</v>
      </c>
      <c r="I61" s="17"/>
      <c r="J61" s="17"/>
      <c r="K61" s="17"/>
      <c r="L61" s="11"/>
    </row>
    <row r="62" spans="1:12" s="2" customFormat="1" ht="15.75" hidden="1" customHeight="1" x14ac:dyDescent="0.3">
      <c r="A62" s="44"/>
      <c r="B62" s="13"/>
      <c r="C62" s="47"/>
      <c r="D62" s="14" t="s">
        <v>5</v>
      </c>
      <c r="E62" s="15"/>
      <c r="F62" s="15"/>
      <c r="G62" s="15"/>
      <c r="H62" s="15">
        <f t="shared" si="2"/>
        <v>0</v>
      </c>
      <c r="I62" s="17"/>
      <c r="J62" s="17"/>
      <c r="K62" s="17"/>
      <c r="L62" s="11"/>
    </row>
    <row r="63" spans="1:12" s="2" customFormat="1" ht="15.75" hidden="1" customHeight="1" x14ac:dyDescent="0.3">
      <c r="A63" s="44"/>
      <c r="B63" s="13"/>
      <c r="C63" s="47"/>
      <c r="D63" s="14" t="s">
        <v>6</v>
      </c>
      <c r="E63" s="15">
        <v>78.3</v>
      </c>
      <c r="F63" s="15">
        <v>78.3</v>
      </c>
      <c r="G63" s="15">
        <f>F63/E63*100</f>
        <v>100</v>
      </c>
      <c r="H63" s="15">
        <f t="shared" si="2"/>
        <v>0</v>
      </c>
      <c r="I63" s="17"/>
      <c r="J63" s="17"/>
      <c r="K63" s="17"/>
      <c r="L63" s="11"/>
    </row>
    <row r="64" spans="1:12" s="2" customFormat="1" ht="15.75" hidden="1" customHeight="1" x14ac:dyDescent="0.3">
      <c r="A64" s="44"/>
      <c r="B64" s="13"/>
      <c r="C64" s="47"/>
      <c r="D64" s="14" t="s">
        <v>7</v>
      </c>
      <c r="E64" s="15"/>
      <c r="F64" s="15"/>
      <c r="G64" s="15"/>
      <c r="H64" s="15">
        <f t="shared" si="2"/>
        <v>0</v>
      </c>
      <c r="I64" s="17"/>
      <c r="J64" s="17"/>
      <c r="K64" s="17"/>
      <c r="L64" s="11"/>
    </row>
    <row r="65" spans="1:12" s="2" customFormat="1" ht="33" hidden="1" customHeight="1" x14ac:dyDescent="0.3">
      <c r="A65" s="44"/>
      <c r="B65" s="13"/>
      <c r="C65" s="47"/>
      <c r="D65" s="14" t="s">
        <v>8</v>
      </c>
      <c r="E65" s="15">
        <v>3.93</v>
      </c>
      <c r="F65" s="15">
        <v>3.915</v>
      </c>
      <c r="G65" s="15">
        <f>F65/E65*100</f>
        <v>99.618320610687022</v>
      </c>
      <c r="H65" s="15">
        <f t="shared" si="2"/>
        <v>1.5000000000000124E-2</v>
      </c>
      <c r="I65" s="17"/>
      <c r="J65" s="17"/>
      <c r="K65" s="17"/>
      <c r="L65" s="11"/>
    </row>
    <row r="66" spans="1:12" s="2" customFormat="1" ht="40.5" hidden="1" customHeight="1" x14ac:dyDescent="0.3">
      <c r="A66" s="44"/>
      <c r="B66" s="13"/>
      <c r="C66" s="47"/>
      <c r="D66" s="14" t="s">
        <v>9</v>
      </c>
      <c r="E66" s="15"/>
      <c r="F66" s="15"/>
      <c r="G66" s="15"/>
      <c r="H66" s="15">
        <f t="shared" si="2"/>
        <v>0</v>
      </c>
      <c r="I66" s="17"/>
      <c r="J66" s="17"/>
      <c r="K66" s="17"/>
      <c r="L66" s="11"/>
    </row>
    <row r="67" spans="1:12" s="2" customFormat="1" ht="15.75" hidden="1" customHeight="1" x14ac:dyDescent="0.3">
      <c r="A67" s="44"/>
      <c r="B67" s="13"/>
      <c r="C67" s="47"/>
      <c r="D67" s="14" t="s">
        <v>10</v>
      </c>
      <c r="E67" s="15"/>
      <c r="F67" s="15"/>
      <c r="G67" s="15"/>
      <c r="H67" s="15">
        <f t="shared" si="2"/>
        <v>0</v>
      </c>
      <c r="I67" s="17"/>
      <c r="J67" s="17"/>
      <c r="K67" s="17"/>
      <c r="L67" s="11"/>
    </row>
    <row r="68" spans="1:12" s="2" customFormat="1" ht="15.75" hidden="1" customHeight="1" x14ac:dyDescent="0.3">
      <c r="A68" s="44" t="s">
        <v>24</v>
      </c>
      <c r="B68" s="13"/>
      <c r="C68" s="47" t="s">
        <v>25</v>
      </c>
      <c r="D68" s="14" t="s">
        <v>4</v>
      </c>
      <c r="E68" s="15">
        <f>SUM(E69:E74)</f>
        <v>140</v>
      </c>
      <c r="F68" s="15">
        <f>SUM(F69:F74)</f>
        <v>81.144000000000005</v>
      </c>
      <c r="G68" s="15">
        <f>F68/E68*100</f>
        <v>57.96</v>
      </c>
      <c r="H68" s="15">
        <f t="shared" si="2"/>
        <v>58.855999999999995</v>
      </c>
      <c r="I68" s="17"/>
      <c r="J68" s="17"/>
      <c r="K68" s="17"/>
      <c r="L68" s="11"/>
    </row>
    <row r="69" spans="1:12" s="2" customFormat="1" ht="15.75" hidden="1" customHeight="1" x14ac:dyDescent="0.3">
      <c r="A69" s="44"/>
      <c r="B69" s="13"/>
      <c r="C69" s="47"/>
      <c r="D69" s="14" t="s">
        <v>5</v>
      </c>
      <c r="E69" s="15"/>
      <c r="F69" s="15"/>
      <c r="G69" s="15"/>
      <c r="H69" s="15">
        <f t="shared" si="2"/>
        <v>0</v>
      </c>
      <c r="I69" s="17"/>
      <c r="J69" s="17"/>
      <c r="K69" s="17"/>
      <c r="L69" s="11"/>
    </row>
    <row r="70" spans="1:12" s="2" customFormat="1" ht="15.75" hidden="1" customHeight="1" x14ac:dyDescent="0.3">
      <c r="A70" s="44"/>
      <c r="B70" s="13"/>
      <c r="C70" s="47"/>
      <c r="D70" s="14" t="s">
        <v>6</v>
      </c>
      <c r="E70" s="15">
        <v>140</v>
      </c>
      <c r="F70" s="15">
        <v>81.144000000000005</v>
      </c>
      <c r="G70" s="15">
        <f>F70/E70*100</f>
        <v>57.96</v>
      </c>
      <c r="H70" s="15">
        <f t="shared" si="2"/>
        <v>58.855999999999995</v>
      </c>
      <c r="I70" s="17"/>
      <c r="J70" s="17"/>
      <c r="K70" s="17"/>
      <c r="L70" s="11"/>
    </row>
    <row r="71" spans="1:12" s="2" customFormat="1" ht="15.75" hidden="1" customHeight="1" x14ac:dyDescent="0.3">
      <c r="A71" s="44"/>
      <c r="B71" s="13"/>
      <c r="C71" s="47"/>
      <c r="D71" s="14" t="s">
        <v>7</v>
      </c>
      <c r="E71" s="15"/>
      <c r="F71" s="15"/>
      <c r="G71" s="15"/>
      <c r="H71" s="15">
        <f t="shared" si="2"/>
        <v>0</v>
      </c>
      <c r="I71" s="17"/>
      <c r="J71" s="17"/>
      <c r="K71" s="17"/>
      <c r="L71" s="11"/>
    </row>
    <row r="72" spans="1:12" s="2" customFormat="1" ht="15.75" hidden="1" customHeight="1" x14ac:dyDescent="0.3">
      <c r="A72" s="44"/>
      <c r="B72" s="13"/>
      <c r="C72" s="47"/>
      <c r="D72" s="14" t="s">
        <v>8</v>
      </c>
      <c r="E72" s="15"/>
      <c r="F72" s="15"/>
      <c r="G72" s="15"/>
      <c r="H72" s="15">
        <f t="shared" si="2"/>
        <v>0</v>
      </c>
      <c r="I72" s="17"/>
      <c r="J72" s="17"/>
      <c r="K72" s="17"/>
      <c r="L72" s="11"/>
    </row>
    <row r="73" spans="1:12" s="2" customFormat="1" ht="25.5" hidden="1" customHeight="1" x14ac:dyDescent="0.3">
      <c r="A73" s="44"/>
      <c r="B73" s="13"/>
      <c r="C73" s="47"/>
      <c r="D73" s="14" t="s">
        <v>9</v>
      </c>
      <c r="E73" s="15"/>
      <c r="F73" s="15"/>
      <c r="G73" s="15"/>
      <c r="H73" s="15">
        <f t="shared" si="2"/>
        <v>0</v>
      </c>
      <c r="I73" s="17"/>
      <c r="J73" s="17"/>
      <c r="K73" s="17"/>
      <c r="L73" s="11"/>
    </row>
    <row r="74" spans="1:12" s="2" customFormat="1" ht="15.75" hidden="1" customHeight="1" x14ac:dyDescent="0.3">
      <c r="A74" s="44"/>
      <c r="B74" s="13"/>
      <c r="C74" s="47"/>
      <c r="D74" s="14" t="s">
        <v>10</v>
      </c>
      <c r="E74" s="15"/>
      <c r="F74" s="15"/>
      <c r="G74" s="15"/>
      <c r="H74" s="15">
        <f t="shared" si="2"/>
        <v>0</v>
      </c>
      <c r="I74" s="17"/>
      <c r="J74" s="17"/>
      <c r="K74" s="17"/>
      <c r="L74" s="11"/>
    </row>
    <row r="75" spans="1:12" s="2" customFormat="1" ht="15.75" hidden="1" customHeight="1" x14ac:dyDescent="0.3">
      <c r="A75" s="44"/>
      <c r="B75" s="13"/>
      <c r="C75" s="47" t="s">
        <v>26</v>
      </c>
      <c r="D75" s="14" t="s">
        <v>4</v>
      </c>
      <c r="E75" s="15">
        <f>E76+E77+E78+E79+E80+E81</f>
        <v>4251.7880000000005</v>
      </c>
      <c r="F75" s="15">
        <f>F76+F77+F78+F79+F80+F81</f>
        <v>2794.8939999999993</v>
      </c>
      <c r="G75" s="15">
        <f>F75/E75*100</f>
        <v>65.734556849965216</v>
      </c>
      <c r="H75" s="15">
        <f t="shared" si="2"/>
        <v>1456.8940000000011</v>
      </c>
      <c r="I75" s="17"/>
      <c r="J75" s="17"/>
      <c r="K75" s="17"/>
      <c r="L75" s="11"/>
    </row>
    <row r="76" spans="1:12" s="2" customFormat="1" ht="15.75" hidden="1" customHeight="1" x14ac:dyDescent="0.3">
      <c r="A76" s="44"/>
      <c r="B76" s="13"/>
      <c r="C76" s="47"/>
      <c r="D76" s="14" t="s">
        <v>5</v>
      </c>
      <c r="E76" s="15">
        <f t="shared" ref="E76:F81" si="4">E83+E90+E111</f>
        <v>0</v>
      </c>
      <c r="F76" s="15">
        <f t="shared" si="4"/>
        <v>0</v>
      </c>
      <c r="G76" s="15"/>
      <c r="H76" s="15">
        <f t="shared" si="2"/>
        <v>0</v>
      </c>
      <c r="I76" s="17"/>
      <c r="J76" s="17"/>
      <c r="K76" s="17"/>
      <c r="L76" s="11"/>
    </row>
    <row r="77" spans="1:12" s="2" customFormat="1" ht="15.75" hidden="1" customHeight="1" x14ac:dyDescent="0.3">
      <c r="A77" s="44"/>
      <c r="B77" s="13"/>
      <c r="C77" s="47"/>
      <c r="D77" s="14" t="s">
        <v>6</v>
      </c>
      <c r="E77" s="15">
        <f t="shared" si="4"/>
        <v>0</v>
      </c>
      <c r="F77" s="15">
        <f t="shared" si="4"/>
        <v>0</v>
      </c>
      <c r="G77" s="15"/>
      <c r="H77" s="15">
        <f t="shared" si="2"/>
        <v>0</v>
      </c>
      <c r="I77" s="17"/>
      <c r="J77" s="17"/>
      <c r="K77" s="17"/>
      <c r="L77" s="11"/>
    </row>
    <row r="78" spans="1:12" s="2" customFormat="1" ht="15.75" hidden="1" customHeight="1" x14ac:dyDescent="0.3">
      <c r="A78" s="44"/>
      <c r="B78" s="13"/>
      <c r="C78" s="47"/>
      <c r="D78" s="14" t="s">
        <v>7</v>
      </c>
      <c r="E78" s="15">
        <f t="shared" si="4"/>
        <v>4027.3630000000003</v>
      </c>
      <c r="F78" s="15">
        <f t="shared" si="4"/>
        <v>2660.1379999999995</v>
      </c>
      <c r="G78" s="15">
        <f>F78/E78*100</f>
        <v>66.051607466225406</v>
      </c>
      <c r="H78" s="15">
        <f t="shared" si="2"/>
        <v>1367.2250000000008</v>
      </c>
      <c r="I78" s="17"/>
      <c r="J78" s="17"/>
      <c r="K78" s="17"/>
      <c r="L78" s="11"/>
    </row>
    <row r="79" spans="1:12" s="2" customFormat="1" ht="15.75" hidden="1" customHeight="1" x14ac:dyDescent="0.3">
      <c r="A79" s="44"/>
      <c r="B79" s="13"/>
      <c r="C79" s="47"/>
      <c r="D79" s="14" t="s">
        <v>8</v>
      </c>
      <c r="E79" s="15">
        <f t="shared" si="4"/>
        <v>224.42500000000001</v>
      </c>
      <c r="F79" s="15">
        <f t="shared" si="4"/>
        <v>134.756</v>
      </c>
      <c r="G79" s="15">
        <f>F79/E79*100</f>
        <v>60.04500389885262</v>
      </c>
      <c r="H79" s="15">
        <f t="shared" si="2"/>
        <v>89.669000000000011</v>
      </c>
      <c r="I79" s="17"/>
      <c r="J79" s="17"/>
      <c r="K79" s="17"/>
      <c r="L79" s="11"/>
    </row>
    <row r="80" spans="1:12" s="2" customFormat="1" ht="25.5" hidden="1" customHeight="1" x14ac:dyDescent="0.3">
      <c r="A80" s="44"/>
      <c r="B80" s="13"/>
      <c r="C80" s="47"/>
      <c r="D80" s="14" t="s">
        <v>9</v>
      </c>
      <c r="E80" s="15">
        <f t="shared" si="4"/>
        <v>0</v>
      </c>
      <c r="F80" s="15">
        <f t="shared" si="4"/>
        <v>0</v>
      </c>
      <c r="G80" s="15"/>
      <c r="H80" s="15">
        <f t="shared" si="2"/>
        <v>0</v>
      </c>
      <c r="I80" s="17"/>
      <c r="J80" s="17"/>
      <c r="K80" s="17"/>
      <c r="L80" s="11"/>
    </row>
    <row r="81" spans="1:12" s="2" customFormat="1" ht="15.75" hidden="1" customHeight="1" x14ac:dyDescent="0.3">
      <c r="A81" s="44"/>
      <c r="B81" s="13"/>
      <c r="C81" s="47"/>
      <c r="D81" s="14" t="s">
        <v>10</v>
      </c>
      <c r="E81" s="15">
        <f t="shared" si="4"/>
        <v>0</v>
      </c>
      <c r="F81" s="15">
        <f t="shared" si="4"/>
        <v>0</v>
      </c>
      <c r="G81" s="15"/>
      <c r="H81" s="15">
        <f t="shared" si="2"/>
        <v>0</v>
      </c>
      <c r="I81" s="17"/>
      <c r="J81" s="17"/>
      <c r="K81" s="17"/>
      <c r="L81" s="11"/>
    </row>
    <row r="82" spans="1:12" s="2" customFormat="1" ht="15.75" hidden="1" customHeight="1" x14ac:dyDescent="0.3">
      <c r="A82" s="44" t="s">
        <v>12</v>
      </c>
      <c r="B82" s="13"/>
      <c r="C82" s="47" t="s">
        <v>27</v>
      </c>
      <c r="D82" s="14" t="s">
        <v>4</v>
      </c>
      <c r="E82" s="15">
        <f>E83+E84+E85+E86+E87+E88</f>
        <v>2179.1379999999999</v>
      </c>
      <c r="F82" s="15">
        <f>F83+F84+F85+F86+F87+F88</f>
        <v>1563.453</v>
      </c>
      <c r="G82" s="15">
        <f>F82/E82*100</f>
        <v>71.746396969811002</v>
      </c>
      <c r="H82" s="15">
        <f t="shared" si="2"/>
        <v>615.68499999999995</v>
      </c>
      <c r="I82" s="17"/>
      <c r="J82" s="17"/>
      <c r="K82" s="17"/>
      <c r="L82" s="11"/>
    </row>
    <row r="83" spans="1:12" s="2" customFormat="1" ht="15.75" hidden="1" customHeight="1" x14ac:dyDescent="0.3">
      <c r="A83" s="44"/>
      <c r="B83" s="13"/>
      <c r="C83" s="47"/>
      <c r="D83" s="14" t="s">
        <v>5</v>
      </c>
      <c r="E83" s="15"/>
      <c r="F83" s="15"/>
      <c r="G83" s="15"/>
      <c r="H83" s="15">
        <f t="shared" si="2"/>
        <v>0</v>
      </c>
      <c r="I83" s="17"/>
      <c r="J83" s="17"/>
      <c r="K83" s="17"/>
      <c r="L83" s="11"/>
    </row>
    <row r="84" spans="1:12" s="2" customFormat="1" ht="15.75" hidden="1" customHeight="1" x14ac:dyDescent="0.3">
      <c r="A84" s="44"/>
      <c r="B84" s="13"/>
      <c r="C84" s="47"/>
      <c r="D84" s="14" t="s">
        <v>6</v>
      </c>
      <c r="E84" s="15"/>
      <c r="F84" s="15"/>
      <c r="G84" s="15"/>
      <c r="H84" s="15">
        <f t="shared" si="2"/>
        <v>0</v>
      </c>
      <c r="I84" s="17"/>
      <c r="J84" s="17"/>
      <c r="K84" s="17"/>
      <c r="L84" s="11"/>
    </row>
    <row r="85" spans="1:12" s="2" customFormat="1" ht="15.75" hidden="1" customHeight="1" x14ac:dyDescent="0.3">
      <c r="A85" s="44"/>
      <c r="B85" s="13"/>
      <c r="C85" s="47"/>
      <c r="D85" s="14" t="s">
        <v>7</v>
      </c>
      <c r="E85" s="15">
        <v>1954.713</v>
      </c>
      <c r="F85" s="15">
        <v>1428.6969999999999</v>
      </c>
      <c r="G85" s="15">
        <f>F85/E85*100</f>
        <v>73.089860250584096</v>
      </c>
      <c r="H85" s="15">
        <f t="shared" si="2"/>
        <v>526.01600000000008</v>
      </c>
      <c r="I85" s="17"/>
      <c r="J85" s="17"/>
      <c r="K85" s="17"/>
      <c r="L85" s="11"/>
    </row>
    <row r="86" spans="1:12" s="2" customFormat="1" ht="15.75" hidden="1" customHeight="1" x14ac:dyDescent="0.3">
      <c r="A86" s="44"/>
      <c r="B86" s="13"/>
      <c r="C86" s="47"/>
      <c r="D86" s="14" t="s">
        <v>8</v>
      </c>
      <c r="E86" s="15">
        <v>224.42500000000001</v>
      </c>
      <c r="F86" s="15">
        <v>134.756</v>
      </c>
      <c r="G86" s="15">
        <f>F86/E86*100</f>
        <v>60.04500389885262</v>
      </c>
      <c r="H86" s="15">
        <f t="shared" si="2"/>
        <v>89.669000000000011</v>
      </c>
      <c r="I86" s="17"/>
      <c r="J86" s="17"/>
      <c r="K86" s="17"/>
      <c r="L86" s="11"/>
    </row>
    <row r="87" spans="1:12" s="2" customFormat="1" ht="25.5" hidden="1" customHeight="1" x14ac:dyDescent="0.3">
      <c r="A87" s="44"/>
      <c r="B87" s="13"/>
      <c r="C87" s="47"/>
      <c r="D87" s="14" t="s">
        <v>9</v>
      </c>
      <c r="E87" s="15"/>
      <c r="F87" s="15"/>
      <c r="G87" s="15"/>
      <c r="H87" s="15">
        <f t="shared" si="2"/>
        <v>0</v>
      </c>
      <c r="I87" s="17"/>
      <c r="J87" s="17"/>
      <c r="K87" s="17"/>
      <c r="L87" s="11"/>
    </row>
    <row r="88" spans="1:12" s="2" customFormat="1" ht="15.75" hidden="1" customHeight="1" x14ac:dyDescent="0.3">
      <c r="A88" s="44"/>
      <c r="B88" s="13"/>
      <c r="C88" s="47"/>
      <c r="D88" s="14" t="s">
        <v>10</v>
      </c>
      <c r="E88" s="15"/>
      <c r="F88" s="15"/>
      <c r="G88" s="15"/>
      <c r="H88" s="15">
        <f t="shared" si="2"/>
        <v>0</v>
      </c>
      <c r="I88" s="17"/>
      <c r="J88" s="17"/>
      <c r="K88" s="17"/>
      <c r="L88" s="11"/>
    </row>
    <row r="89" spans="1:12" s="2" customFormat="1" ht="15.75" hidden="1" customHeight="1" x14ac:dyDescent="0.3">
      <c r="A89" s="44" t="s">
        <v>14</v>
      </c>
      <c r="B89" s="13"/>
      <c r="C89" s="47" t="s">
        <v>28</v>
      </c>
      <c r="D89" s="14" t="s">
        <v>4</v>
      </c>
      <c r="E89" s="15">
        <f>SUM(E90:E95)</f>
        <v>1563.85</v>
      </c>
      <c r="F89" s="15">
        <f>SUM(F90:F95)</f>
        <v>849.73399999999992</v>
      </c>
      <c r="G89" s="15">
        <f>F89/E89*100</f>
        <v>54.336029670364802</v>
      </c>
      <c r="H89" s="15">
        <f t="shared" si="2"/>
        <v>714.11599999999999</v>
      </c>
      <c r="I89" s="17"/>
      <c r="J89" s="17"/>
      <c r="K89" s="17"/>
      <c r="L89" s="11"/>
    </row>
    <row r="90" spans="1:12" s="2" customFormat="1" ht="15.75" hidden="1" customHeight="1" x14ac:dyDescent="0.3">
      <c r="A90" s="44"/>
      <c r="B90" s="13"/>
      <c r="C90" s="47"/>
      <c r="D90" s="14" t="s">
        <v>5</v>
      </c>
      <c r="E90" s="15"/>
      <c r="F90" s="15"/>
      <c r="G90" s="15"/>
      <c r="H90" s="15"/>
      <c r="I90" s="17"/>
      <c r="J90" s="17"/>
      <c r="K90" s="17"/>
      <c r="L90" s="11"/>
    </row>
    <row r="91" spans="1:12" s="2" customFormat="1" ht="15.75" hidden="1" customHeight="1" x14ac:dyDescent="0.3">
      <c r="A91" s="44"/>
      <c r="B91" s="13"/>
      <c r="C91" s="47"/>
      <c r="D91" s="14" t="s">
        <v>6</v>
      </c>
      <c r="E91" s="15"/>
      <c r="F91" s="15"/>
      <c r="G91" s="15"/>
      <c r="H91" s="15"/>
      <c r="I91" s="17"/>
      <c r="J91" s="17"/>
      <c r="K91" s="17"/>
      <c r="L91" s="11"/>
    </row>
    <row r="92" spans="1:12" s="2" customFormat="1" ht="15.75" hidden="1" customHeight="1" x14ac:dyDescent="0.3">
      <c r="A92" s="44"/>
      <c r="B92" s="13"/>
      <c r="C92" s="47"/>
      <c r="D92" s="14" t="s">
        <v>7</v>
      </c>
      <c r="E92" s="15">
        <f>E99+E106</f>
        <v>1563.85</v>
      </c>
      <c r="F92" s="15">
        <f>F99+F106</f>
        <v>849.73399999999992</v>
      </c>
      <c r="G92" s="15">
        <f>F92/E92*100</f>
        <v>54.336029670364802</v>
      </c>
      <c r="H92" s="15">
        <f t="shared" ref="H92:H144" si="5">E92-F92</f>
        <v>714.11599999999999</v>
      </c>
      <c r="I92" s="17"/>
      <c r="J92" s="17"/>
      <c r="K92" s="17"/>
      <c r="L92" s="11"/>
    </row>
    <row r="93" spans="1:12" s="2" customFormat="1" ht="15.75" hidden="1" customHeight="1" x14ac:dyDescent="0.3">
      <c r="A93" s="44"/>
      <c r="B93" s="13"/>
      <c r="C93" s="47"/>
      <c r="D93" s="14" t="s">
        <v>8</v>
      </c>
      <c r="E93" s="15"/>
      <c r="F93" s="15"/>
      <c r="G93" s="15"/>
      <c r="H93" s="15"/>
      <c r="I93" s="17"/>
      <c r="J93" s="17"/>
      <c r="K93" s="17"/>
      <c r="L93" s="11"/>
    </row>
    <row r="94" spans="1:12" s="2" customFormat="1" ht="25.5" hidden="1" customHeight="1" x14ac:dyDescent="0.3">
      <c r="A94" s="44"/>
      <c r="B94" s="13"/>
      <c r="C94" s="47"/>
      <c r="D94" s="14" t="s">
        <v>9</v>
      </c>
      <c r="E94" s="15"/>
      <c r="F94" s="15"/>
      <c r="G94" s="15"/>
      <c r="H94" s="15"/>
      <c r="I94" s="17"/>
      <c r="J94" s="17"/>
      <c r="K94" s="17"/>
      <c r="L94" s="11"/>
    </row>
    <row r="95" spans="1:12" s="2" customFormat="1" ht="15.75" hidden="1" customHeight="1" x14ac:dyDescent="0.3">
      <c r="A95" s="44"/>
      <c r="B95" s="13"/>
      <c r="C95" s="47"/>
      <c r="D95" s="14" t="s">
        <v>10</v>
      </c>
      <c r="E95" s="15"/>
      <c r="F95" s="15"/>
      <c r="G95" s="15"/>
      <c r="H95" s="15"/>
      <c r="I95" s="17"/>
      <c r="J95" s="17"/>
      <c r="K95" s="17"/>
      <c r="L95" s="11"/>
    </row>
    <row r="96" spans="1:12" s="2" customFormat="1" ht="15.75" hidden="1" customHeight="1" x14ac:dyDescent="0.3">
      <c r="A96" s="44" t="s">
        <v>29</v>
      </c>
      <c r="B96" s="13"/>
      <c r="C96" s="47" t="s">
        <v>30</v>
      </c>
      <c r="D96" s="14" t="s">
        <v>4</v>
      </c>
      <c r="E96" s="15">
        <f>SUM(E97:E102)</f>
        <v>28</v>
      </c>
      <c r="F96" s="15">
        <f>SUM(F97:F102)</f>
        <v>23.3</v>
      </c>
      <c r="G96" s="15">
        <f>F96/E96*100</f>
        <v>83.214285714285722</v>
      </c>
      <c r="H96" s="15">
        <f t="shared" si="5"/>
        <v>4.6999999999999993</v>
      </c>
      <c r="I96" s="17"/>
      <c r="J96" s="17"/>
      <c r="K96" s="17"/>
      <c r="L96" s="11"/>
    </row>
    <row r="97" spans="1:12" s="2" customFormat="1" ht="15.75" hidden="1" customHeight="1" x14ac:dyDescent="0.3">
      <c r="A97" s="44"/>
      <c r="B97" s="13"/>
      <c r="C97" s="47"/>
      <c r="D97" s="14" t="s">
        <v>5</v>
      </c>
      <c r="E97" s="15"/>
      <c r="F97" s="15"/>
      <c r="G97" s="15"/>
      <c r="H97" s="15">
        <f t="shared" si="5"/>
        <v>0</v>
      </c>
      <c r="I97" s="17"/>
      <c r="J97" s="17"/>
      <c r="K97" s="17"/>
      <c r="L97" s="11"/>
    </row>
    <row r="98" spans="1:12" s="2" customFormat="1" ht="15.75" hidden="1" customHeight="1" x14ac:dyDescent="0.3">
      <c r="A98" s="44"/>
      <c r="B98" s="13"/>
      <c r="C98" s="47"/>
      <c r="D98" s="14" t="s">
        <v>6</v>
      </c>
      <c r="E98" s="15"/>
      <c r="F98" s="15"/>
      <c r="G98" s="15"/>
      <c r="H98" s="15">
        <f t="shared" si="5"/>
        <v>0</v>
      </c>
      <c r="I98" s="17"/>
      <c r="J98" s="17"/>
      <c r="K98" s="17"/>
      <c r="L98" s="11"/>
    </row>
    <row r="99" spans="1:12" s="2" customFormat="1" ht="15.75" hidden="1" customHeight="1" x14ac:dyDescent="0.3">
      <c r="A99" s="44"/>
      <c r="B99" s="13"/>
      <c r="C99" s="47"/>
      <c r="D99" s="14" t="s">
        <v>7</v>
      </c>
      <c r="E99" s="15">
        <v>28</v>
      </c>
      <c r="F99" s="15">
        <v>23.3</v>
      </c>
      <c r="G99" s="15">
        <f>F99/E99*100</f>
        <v>83.214285714285722</v>
      </c>
      <c r="H99" s="15">
        <f t="shared" si="5"/>
        <v>4.6999999999999993</v>
      </c>
      <c r="I99" s="17"/>
      <c r="J99" s="17"/>
      <c r="K99" s="17"/>
      <c r="L99" s="11"/>
    </row>
    <row r="100" spans="1:12" s="2" customFormat="1" ht="15.75" hidden="1" customHeight="1" x14ac:dyDescent="0.3">
      <c r="A100" s="44"/>
      <c r="B100" s="13"/>
      <c r="C100" s="47"/>
      <c r="D100" s="14" t="s">
        <v>8</v>
      </c>
      <c r="E100" s="15"/>
      <c r="F100" s="15"/>
      <c r="G100" s="15"/>
      <c r="H100" s="15">
        <f t="shared" si="5"/>
        <v>0</v>
      </c>
      <c r="I100" s="17"/>
      <c r="J100" s="17"/>
      <c r="K100" s="17"/>
      <c r="L100" s="11"/>
    </row>
    <row r="101" spans="1:12" s="2" customFormat="1" ht="25.5" hidden="1" customHeight="1" x14ac:dyDescent="0.3">
      <c r="A101" s="44"/>
      <c r="B101" s="13"/>
      <c r="C101" s="47"/>
      <c r="D101" s="14" t="s">
        <v>9</v>
      </c>
      <c r="E101" s="15"/>
      <c r="F101" s="15"/>
      <c r="G101" s="15"/>
      <c r="H101" s="15">
        <f t="shared" si="5"/>
        <v>0</v>
      </c>
      <c r="I101" s="17"/>
      <c r="J101" s="17"/>
      <c r="K101" s="17"/>
      <c r="L101" s="11"/>
    </row>
    <row r="102" spans="1:12" s="2" customFormat="1" ht="15.75" hidden="1" customHeight="1" x14ac:dyDescent="0.3">
      <c r="A102" s="44"/>
      <c r="B102" s="13"/>
      <c r="C102" s="47"/>
      <c r="D102" s="14" t="s">
        <v>10</v>
      </c>
      <c r="E102" s="15"/>
      <c r="F102" s="15"/>
      <c r="G102" s="15"/>
      <c r="H102" s="15">
        <f t="shared" si="5"/>
        <v>0</v>
      </c>
      <c r="I102" s="17"/>
      <c r="J102" s="17"/>
      <c r="K102" s="17"/>
      <c r="L102" s="11"/>
    </row>
    <row r="103" spans="1:12" s="2" customFormat="1" ht="15.75" hidden="1" customHeight="1" x14ac:dyDescent="0.3">
      <c r="A103" s="44" t="s">
        <v>31</v>
      </c>
      <c r="B103" s="13"/>
      <c r="C103" s="47" t="s">
        <v>32</v>
      </c>
      <c r="D103" s="14" t="s">
        <v>4</v>
      </c>
      <c r="E103" s="15">
        <f>SUM(E104:E109)</f>
        <v>1535.85</v>
      </c>
      <c r="F103" s="15">
        <f>SUM(F104:F109)</f>
        <v>826.43399999999997</v>
      </c>
      <c r="G103" s="15">
        <f>F103/E103*100</f>
        <v>53.809551714034576</v>
      </c>
      <c r="H103" s="15">
        <f t="shared" si="5"/>
        <v>709.41599999999994</v>
      </c>
      <c r="I103" s="17"/>
      <c r="J103" s="17"/>
      <c r="K103" s="17"/>
      <c r="L103" s="11"/>
    </row>
    <row r="104" spans="1:12" s="2" customFormat="1" ht="15.75" hidden="1" customHeight="1" x14ac:dyDescent="0.3">
      <c r="A104" s="44"/>
      <c r="B104" s="13"/>
      <c r="C104" s="47"/>
      <c r="D104" s="14" t="s">
        <v>5</v>
      </c>
      <c r="E104" s="15"/>
      <c r="F104" s="15"/>
      <c r="G104" s="15"/>
      <c r="H104" s="15">
        <f t="shared" si="5"/>
        <v>0</v>
      </c>
      <c r="I104" s="17"/>
      <c r="J104" s="17"/>
      <c r="K104" s="17"/>
      <c r="L104" s="11"/>
    </row>
    <row r="105" spans="1:12" s="2" customFormat="1" ht="15.75" hidden="1" customHeight="1" x14ac:dyDescent="0.3">
      <c r="A105" s="44"/>
      <c r="B105" s="13"/>
      <c r="C105" s="47"/>
      <c r="D105" s="14" t="s">
        <v>6</v>
      </c>
      <c r="E105" s="15"/>
      <c r="F105" s="15"/>
      <c r="G105" s="15"/>
      <c r="H105" s="15">
        <f t="shared" si="5"/>
        <v>0</v>
      </c>
      <c r="I105" s="17"/>
      <c r="J105" s="17"/>
      <c r="K105" s="17"/>
      <c r="L105" s="11"/>
    </row>
    <row r="106" spans="1:12" s="2" customFormat="1" ht="15.75" hidden="1" customHeight="1" x14ac:dyDescent="0.3">
      <c r="A106" s="44"/>
      <c r="B106" s="13"/>
      <c r="C106" s="47"/>
      <c r="D106" s="14" t="s">
        <v>7</v>
      </c>
      <c r="E106" s="15">
        <v>1535.85</v>
      </c>
      <c r="F106" s="15">
        <v>826.43399999999997</v>
      </c>
      <c r="G106" s="15">
        <f>F106/E106*100</f>
        <v>53.809551714034576</v>
      </c>
      <c r="H106" s="15">
        <f t="shared" si="5"/>
        <v>709.41599999999994</v>
      </c>
      <c r="I106" s="17"/>
      <c r="J106" s="17"/>
      <c r="K106" s="17"/>
      <c r="L106" s="11"/>
    </row>
    <row r="107" spans="1:12" s="2" customFormat="1" ht="15.75" hidden="1" customHeight="1" x14ac:dyDescent="0.3">
      <c r="A107" s="44"/>
      <c r="B107" s="13"/>
      <c r="C107" s="47"/>
      <c r="D107" s="14" t="s">
        <v>8</v>
      </c>
      <c r="E107" s="15"/>
      <c r="F107" s="15"/>
      <c r="G107" s="15"/>
      <c r="H107" s="15">
        <f t="shared" si="5"/>
        <v>0</v>
      </c>
      <c r="I107" s="17"/>
      <c r="J107" s="17"/>
      <c r="K107" s="17"/>
      <c r="L107" s="11"/>
    </row>
    <row r="108" spans="1:12" s="2" customFormat="1" ht="25.5" hidden="1" customHeight="1" x14ac:dyDescent="0.3">
      <c r="A108" s="44"/>
      <c r="B108" s="13"/>
      <c r="C108" s="47"/>
      <c r="D108" s="14" t="s">
        <v>9</v>
      </c>
      <c r="E108" s="15"/>
      <c r="F108" s="15"/>
      <c r="G108" s="15"/>
      <c r="H108" s="15">
        <f t="shared" si="5"/>
        <v>0</v>
      </c>
      <c r="I108" s="17"/>
      <c r="J108" s="17"/>
      <c r="K108" s="17"/>
      <c r="L108" s="11"/>
    </row>
    <row r="109" spans="1:12" s="2" customFormat="1" ht="15.75" hidden="1" customHeight="1" x14ac:dyDescent="0.3">
      <c r="A109" s="44"/>
      <c r="B109" s="13"/>
      <c r="C109" s="47"/>
      <c r="D109" s="14" t="s">
        <v>10</v>
      </c>
      <c r="E109" s="15"/>
      <c r="F109" s="15"/>
      <c r="G109" s="15"/>
      <c r="H109" s="15">
        <f t="shared" si="5"/>
        <v>0</v>
      </c>
      <c r="I109" s="17"/>
      <c r="J109" s="17"/>
      <c r="K109" s="17"/>
      <c r="L109" s="11"/>
    </row>
    <row r="110" spans="1:12" s="2" customFormat="1" ht="15.75" hidden="1" customHeight="1" x14ac:dyDescent="0.3">
      <c r="A110" s="44" t="s">
        <v>16</v>
      </c>
      <c r="B110" s="13"/>
      <c r="C110" s="47" t="s">
        <v>33</v>
      </c>
      <c r="D110" s="14" t="s">
        <v>4</v>
      </c>
      <c r="E110" s="15">
        <f>SUM(E111:E116)</f>
        <v>508.8</v>
      </c>
      <c r="F110" s="15">
        <f>SUM(F111:F116)</f>
        <v>381.70699999999999</v>
      </c>
      <c r="G110" s="15">
        <f>F110/E110*100</f>
        <v>75.021029874213824</v>
      </c>
      <c r="H110" s="15">
        <f t="shared" si="5"/>
        <v>127.09300000000002</v>
      </c>
      <c r="I110" s="17"/>
      <c r="J110" s="17"/>
      <c r="K110" s="17"/>
      <c r="L110" s="11"/>
    </row>
    <row r="111" spans="1:12" s="2" customFormat="1" ht="15.75" hidden="1" customHeight="1" x14ac:dyDescent="0.3">
      <c r="A111" s="44"/>
      <c r="B111" s="13"/>
      <c r="C111" s="47"/>
      <c r="D111" s="14" t="s">
        <v>5</v>
      </c>
      <c r="E111" s="15">
        <f t="shared" ref="E111:F116" si="6">E118+E125+E132</f>
        <v>0</v>
      </c>
      <c r="F111" s="15">
        <f t="shared" si="6"/>
        <v>0</v>
      </c>
      <c r="G111" s="15"/>
      <c r="H111" s="15">
        <f t="shared" si="5"/>
        <v>0</v>
      </c>
      <c r="I111" s="17"/>
      <c r="J111" s="17"/>
      <c r="K111" s="17"/>
      <c r="L111" s="11"/>
    </row>
    <row r="112" spans="1:12" s="2" customFormat="1" ht="15.75" hidden="1" customHeight="1" x14ac:dyDescent="0.3">
      <c r="A112" s="44"/>
      <c r="B112" s="13"/>
      <c r="C112" s="47"/>
      <c r="D112" s="14" t="s">
        <v>6</v>
      </c>
      <c r="E112" s="15">
        <f t="shared" si="6"/>
        <v>0</v>
      </c>
      <c r="F112" s="15">
        <f t="shared" si="6"/>
        <v>0</v>
      </c>
      <c r="G112" s="15"/>
      <c r="H112" s="15">
        <f t="shared" si="5"/>
        <v>0</v>
      </c>
      <c r="I112" s="17"/>
      <c r="J112" s="17"/>
      <c r="K112" s="17"/>
      <c r="L112" s="11"/>
    </row>
    <row r="113" spans="1:12" s="2" customFormat="1" ht="15.75" hidden="1" customHeight="1" x14ac:dyDescent="0.3">
      <c r="A113" s="44"/>
      <c r="B113" s="13"/>
      <c r="C113" s="47"/>
      <c r="D113" s="14" t="s">
        <v>7</v>
      </c>
      <c r="E113" s="15">
        <f t="shared" si="6"/>
        <v>508.8</v>
      </c>
      <c r="F113" s="15">
        <f t="shared" si="6"/>
        <v>381.70699999999999</v>
      </c>
      <c r="G113" s="15">
        <f>F113/E113*100</f>
        <v>75.021029874213824</v>
      </c>
      <c r="H113" s="15">
        <f t="shared" si="5"/>
        <v>127.09300000000002</v>
      </c>
      <c r="I113" s="17"/>
      <c r="J113" s="17"/>
      <c r="K113" s="17"/>
      <c r="L113" s="11"/>
    </row>
    <row r="114" spans="1:12" s="2" customFormat="1" ht="15.75" hidden="1" customHeight="1" x14ac:dyDescent="0.3">
      <c r="A114" s="44"/>
      <c r="B114" s="13"/>
      <c r="C114" s="47"/>
      <c r="D114" s="14" t="s">
        <v>8</v>
      </c>
      <c r="E114" s="15">
        <f t="shared" si="6"/>
        <v>0</v>
      </c>
      <c r="F114" s="15">
        <f t="shared" si="6"/>
        <v>0</v>
      </c>
      <c r="G114" s="15"/>
      <c r="H114" s="15">
        <f t="shared" si="5"/>
        <v>0</v>
      </c>
      <c r="I114" s="17"/>
      <c r="J114" s="17"/>
      <c r="K114" s="17"/>
      <c r="L114" s="11"/>
    </row>
    <row r="115" spans="1:12" s="2" customFormat="1" ht="25.5" hidden="1" customHeight="1" x14ac:dyDescent="0.3">
      <c r="A115" s="44"/>
      <c r="B115" s="13"/>
      <c r="C115" s="47"/>
      <c r="D115" s="14" t="s">
        <v>9</v>
      </c>
      <c r="E115" s="15">
        <f t="shared" si="6"/>
        <v>0</v>
      </c>
      <c r="F115" s="15">
        <f t="shared" si="6"/>
        <v>0</v>
      </c>
      <c r="G115" s="15"/>
      <c r="H115" s="15">
        <f t="shared" si="5"/>
        <v>0</v>
      </c>
      <c r="I115" s="17"/>
      <c r="J115" s="17"/>
      <c r="K115" s="17"/>
      <c r="L115" s="11"/>
    </row>
    <row r="116" spans="1:12" s="2" customFormat="1" ht="15.75" hidden="1" customHeight="1" x14ac:dyDescent="0.3">
      <c r="A116" s="44"/>
      <c r="B116" s="13"/>
      <c r="C116" s="47"/>
      <c r="D116" s="14" t="s">
        <v>10</v>
      </c>
      <c r="E116" s="15">
        <f t="shared" si="6"/>
        <v>0</v>
      </c>
      <c r="F116" s="15">
        <f t="shared" si="6"/>
        <v>0</v>
      </c>
      <c r="G116" s="15"/>
      <c r="H116" s="15">
        <f t="shared" si="5"/>
        <v>0</v>
      </c>
      <c r="I116" s="17"/>
      <c r="J116" s="17"/>
      <c r="K116" s="17"/>
      <c r="L116" s="11"/>
    </row>
    <row r="117" spans="1:12" s="2" customFormat="1" ht="15.75" hidden="1" customHeight="1" x14ac:dyDescent="0.3">
      <c r="A117" s="44" t="s">
        <v>34</v>
      </c>
      <c r="B117" s="13"/>
      <c r="C117" s="47" t="s">
        <v>35</v>
      </c>
      <c r="D117" s="14" t="s">
        <v>4</v>
      </c>
      <c r="E117" s="15">
        <f>SUM(E118:E123)</f>
        <v>360.74</v>
      </c>
      <c r="F117" s="15">
        <f>SUM(F118:F123)</f>
        <v>242.55799999999999</v>
      </c>
      <c r="G117" s="15">
        <f>F117/E117*100</f>
        <v>67.23900870432999</v>
      </c>
      <c r="H117" s="15">
        <f t="shared" si="5"/>
        <v>118.18200000000002</v>
      </c>
      <c r="I117" s="17"/>
      <c r="J117" s="17"/>
      <c r="K117" s="17"/>
      <c r="L117" s="11"/>
    </row>
    <row r="118" spans="1:12" s="2" customFormat="1" ht="15.75" hidden="1" customHeight="1" x14ac:dyDescent="0.3">
      <c r="A118" s="44"/>
      <c r="B118" s="13"/>
      <c r="C118" s="47"/>
      <c r="D118" s="14" t="s">
        <v>5</v>
      </c>
      <c r="E118" s="15"/>
      <c r="F118" s="15"/>
      <c r="G118" s="15"/>
      <c r="H118" s="15">
        <f t="shared" si="5"/>
        <v>0</v>
      </c>
      <c r="I118" s="17"/>
      <c r="J118" s="17"/>
      <c r="K118" s="17"/>
      <c r="L118" s="11"/>
    </row>
    <row r="119" spans="1:12" s="2" customFormat="1" ht="15.75" hidden="1" customHeight="1" x14ac:dyDescent="0.3">
      <c r="A119" s="44"/>
      <c r="B119" s="13"/>
      <c r="C119" s="47"/>
      <c r="D119" s="14" t="s">
        <v>6</v>
      </c>
      <c r="E119" s="15"/>
      <c r="F119" s="15"/>
      <c r="G119" s="15"/>
      <c r="H119" s="15">
        <f t="shared" si="5"/>
        <v>0</v>
      </c>
      <c r="I119" s="17"/>
      <c r="J119" s="17"/>
      <c r="K119" s="17"/>
      <c r="L119" s="11"/>
    </row>
    <row r="120" spans="1:12" s="2" customFormat="1" ht="15.75" hidden="1" customHeight="1" x14ac:dyDescent="0.3">
      <c r="A120" s="44"/>
      <c r="B120" s="13"/>
      <c r="C120" s="47"/>
      <c r="D120" s="14" t="s">
        <v>7</v>
      </c>
      <c r="E120" s="15">
        <v>360.74</v>
      </c>
      <c r="F120" s="15">
        <v>242.55799999999999</v>
      </c>
      <c r="G120" s="15">
        <f>F120/E120*100</f>
        <v>67.23900870432999</v>
      </c>
      <c r="H120" s="15">
        <f t="shared" si="5"/>
        <v>118.18200000000002</v>
      </c>
      <c r="I120" s="17"/>
      <c r="J120" s="17"/>
      <c r="K120" s="17"/>
      <c r="L120" s="11"/>
    </row>
    <row r="121" spans="1:12" s="2" customFormat="1" ht="15.75" hidden="1" customHeight="1" x14ac:dyDescent="0.3">
      <c r="A121" s="44"/>
      <c r="B121" s="13"/>
      <c r="C121" s="47"/>
      <c r="D121" s="14" t="s">
        <v>8</v>
      </c>
      <c r="E121" s="15"/>
      <c r="F121" s="15"/>
      <c r="G121" s="15"/>
      <c r="H121" s="15">
        <f t="shared" si="5"/>
        <v>0</v>
      </c>
      <c r="I121" s="17"/>
      <c r="J121" s="17"/>
      <c r="K121" s="17"/>
      <c r="L121" s="11"/>
    </row>
    <row r="122" spans="1:12" s="2" customFormat="1" ht="25.5" hidden="1" customHeight="1" x14ac:dyDescent="0.3">
      <c r="A122" s="44"/>
      <c r="B122" s="13"/>
      <c r="C122" s="47"/>
      <c r="D122" s="14" t="s">
        <v>9</v>
      </c>
      <c r="E122" s="15"/>
      <c r="F122" s="15"/>
      <c r="G122" s="15"/>
      <c r="H122" s="15">
        <f t="shared" si="5"/>
        <v>0</v>
      </c>
      <c r="I122" s="17"/>
      <c r="J122" s="17"/>
      <c r="K122" s="17"/>
      <c r="L122" s="11"/>
    </row>
    <row r="123" spans="1:12" s="2" customFormat="1" ht="15.75" hidden="1" customHeight="1" x14ac:dyDescent="0.3">
      <c r="A123" s="44"/>
      <c r="B123" s="13"/>
      <c r="C123" s="47"/>
      <c r="D123" s="14" t="s">
        <v>10</v>
      </c>
      <c r="E123" s="15"/>
      <c r="F123" s="15"/>
      <c r="G123" s="15"/>
      <c r="H123" s="15">
        <f t="shared" si="5"/>
        <v>0</v>
      </c>
      <c r="I123" s="17"/>
      <c r="J123" s="17"/>
      <c r="K123" s="17"/>
      <c r="L123" s="11"/>
    </row>
    <row r="124" spans="1:12" s="2" customFormat="1" ht="15.75" hidden="1" customHeight="1" x14ac:dyDescent="0.3">
      <c r="A124" s="44" t="s">
        <v>36</v>
      </c>
      <c r="B124" s="13"/>
      <c r="C124" s="47" t="s">
        <v>37</v>
      </c>
      <c r="D124" s="14" t="s">
        <v>4</v>
      </c>
      <c r="E124" s="15">
        <f>SUM(E125:E130)</f>
        <v>22.582000000000001</v>
      </c>
      <c r="F124" s="15">
        <f>SUM(F125:F130)</f>
        <v>13.670999999999999</v>
      </c>
      <c r="G124" s="15">
        <f>F124/E124*100</f>
        <v>60.539367637941723</v>
      </c>
      <c r="H124" s="15">
        <f t="shared" si="5"/>
        <v>8.9110000000000014</v>
      </c>
      <c r="I124" s="17"/>
      <c r="J124" s="17"/>
      <c r="K124" s="17"/>
      <c r="L124" s="11"/>
    </row>
    <row r="125" spans="1:12" s="2" customFormat="1" ht="15.75" hidden="1" customHeight="1" x14ac:dyDescent="0.3">
      <c r="A125" s="44"/>
      <c r="B125" s="13"/>
      <c r="C125" s="47"/>
      <c r="D125" s="14" t="s">
        <v>5</v>
      </c>
      <c r="E125" s="15"/>
      <c r="F125" s="15"/>
      <c r="G125" s="15"/>
      <c r="H125" s="15">
        <f t="shared" si="5"/>
        <v>0</v>
      </c>
      <c r="I125" s="17"/>
      <c r="J125" s="17"/>
      <c r="K125" s="17"/>
      <c r="L125" s="11"/>
    </row>
    <row r="126" spans="1:12" s="2" customFormat="1" ht="15.75" hidden="1" customHeight="1" x14ac:dyDescent="0.3">
      <c r="A126" s="44"/>
      <c r="B126" s="13"/>
      <c r="C126" s="47"/>
      <c r="D126" s="14" t="s">
        <v>6</v>
      </c>
      <c r="E126" s="15"/>
      <c r="F126" s="15"/>
      <c r="G126" s="15"/>
      <c r="H126" s="15">
        <f t="shared" si="5"/>
        <v>0</v>
      </c>
      <c r="I126" s="17"/>
      <c r="J126" s="17"/>
      <c r="K126" s="17"/>
      <c r="L126" s="11"/>
    </row>
    <row r="127" spans="1:12" s="2" customFormat="1" ht="15.75" hidden="1" customHeight="1" x14ac:dyDescent="0.3">
      <c r="A127" s="44"/>
      <c r="B127" s="13"/>
      <c r="C127" s="47"/>
      <c r="D127" s="14" t="s">
        <v>7</v>
      </c>
      <c r="E127" s="15">
        <v>22.582000000000001</v>
      </c>
      <c r="F127" s="15">
        <v>13.670999999999999</v>
      </c>
      <c r="G127" s="15">
        <f>F127/E127*100</f>
        <v>60.539367637941723</v>
      </c>
      <c r="H127" s="15">
        <f t="shared" si="5"/>
        <v>8.9110000000000014</v>
      </c>
      <c r="I127" s="17"/>
      <c r="J127" s="17"/>
      <c r="K127" s="17"/>
      <c r="L127" s="11"/>
    </row>
    <row r="128" spans="1:12" s="2" customFormat="1" ht="15.75" hidden="1" customHeight="1" x14ac:dyDescent="0.3">
      <c r="A128" s="44"/>
      <c r="B128" s="13"/>
      <c r="C128" s="47"/>
      <c r="D128" s="14" t="s">
        <v>8</v>
      </c>
      <c r="E128" s="15"/>
      <c r="F128" s="15"/>
      <c r="G128" s="15"/>
      <c r="H128" s="15">
        <f t="shared" si="5"/>
        <v>0</v>
      </c>
      <c r="I128" s="17"/>
      <c r="J128" s="17"/>
      <c r="K128" s="17"/>
      <c r="L128" s="11"/>
    </row>
    <row r="129" spans="1:12" s="2" customFormat="1" ht="25.5" hidden="1" customHeight="1" x14ac:dyDescent="0.3">
      <c r="A129" s="44"/>
      <c r="B129" s="13"/>
      <c r="C129" s="47"/>
      <c r="D129" s="14" t="s">
        <v>9</v>
      </c>
      <c r="E129" s="15"/>
      <c r="F129" s="15"/>
      <c r="G129" s="15"/>
      <c r="H129" s="15">
        <f t="shared" si="5"/>
        <v>0</v>
      </c>
      <c r="I129" s="17"/>
      <c r="J129" s="17"/>
      <c r="K129" s="17"/>
      <c r="L129" s="11"/>
    </row>
    <row r="130" spans="1:12" s="2" customFormat="1" ht="15.75" hidden="1" customHeight="1" x14ac:dyDescent="0.3">
      <c r="A130" s="44"/>
      <c r="B130" s="13"/>
      <c r="C130" s="47"/>
      <c r="D130" s="14" t="s">
        <v>10</v>
      </c>
      <c r="E130" s="15"/>
      <c r="F130" s="15"/>
      <c r="G130" s="15"/>
      <c r="H130" s="15">
        <f t="shared" si="5"/>
        <v>0</v>
      </c>
      <c r="I130" s="17"/>
      <c r="J130" s="17"/>
      <c r="K130" s="17"/>
      <c r="L130" s="11"/>
    </row>
    <row r="131" spans="1:12" s="2" customFormat="1" ht="15.75" hidden="1" customHeight="1" x14ac:dyDescent="0.3">
      <c r="A131" s="44"/>
      <c r="B131" s="13"/>
      <c r="C131" s="47"/>
      <c r="D131" s="14"/>
      <c r="E131" s="15">
        <f>SUM(E132:E137)</f>
        <v>125.47799999999999</v>
      </c>
      <c r="F131" s="15">
        <f>SUM(F132:F137)</f>
        <v>125.47799999999999</v>
      </c>
      <c r="G131" s="15">
        <f>F131/E131*100</f>
        <v>100</v>
      </c>
      <c r="H131" s="15">
        <f t="shared" si="5"/>
        <v>0</v>
      </c>
      <c r="I131" s="17"/>
      <c r="J131" s="17"/>
      <c r="K131" s="17"/>
      <c r="L131" s="11"/>
    </row>
    <row r="132" spans="1:12" s="2" customFormat="1" ht="15.75" hidden="1" customHeight="1" x14ac:dyDescent="0.3">
      <c r="A132" s="44"/>
      <c r="B132" s="13"/>
      <c r="C132" s="47"/>
      <c r="D132" s="14"/>
      <c r="E132" s="15"/>
      <c r="F132" s="15"/>
      <c r="G132" s="15"/>
      <c r="H132" s="15">
        <f t="shared" si="5"/>
        <v>0</v>
      </c>
      <c r="I132" s="17"/>
      <c r="J132" s="17"/>
      <c r="K132" s="17"/>
      <c r="L132" s="11"/>
    </row>
    <row r="133" spans="1:12" s="2" customFormat="1" ht="15.75" hidden="1" customHeight="1" x14ac:dyDescent="0.3">
      <c r="A133" s="44"/>
      <c r="B133" s="13"/>
      <c r="C133" s="47"/>
      <c r="D133" s="14"/>
      <c r="E133" s="15"/>
      <c r="F133" s="15"/>
      <c r="G133" s="15"/>
      <c r="H133" s="15">
        <f t="shared" si="5"/>
        <v>0</v>
      </c>
      <c r="I133" s="17"/>
      <c r="J133" s="17"/>
      <c r="K133" s="17"/>
      <c r="L133" s="11"/>
    </row>
    <row r="134" spans="1:12" s="2" customFormat="1" ht="15.75" hidden="1" customHeight="1" x14ac:dyDescent="0.3">
      <c r="A134" s="44"/>
      <c r="B134" s="13"/>
      <c r="C134" s="47"/>
      <c r="D134" s="14"/>
      <c r="E134" s="15">
        <v>125.47799999999999</v>
      </c>
      <c r="F134" s="15">
        <v>125.47799999999999</v>
      </c>
      <c r="G134" s="15">
        <f>F134/E134*100</f>
        <v>100</v>
      </c>
      <c r="H134" s="15">
        <f t="shared" si="5"/>
        <v>0</v>
      </c>
      <c r="I134" s="17"/>
      <c r="J134" s="17"/>
      <c r="K134" s="17"/>
      <c r="L134" s="11"/>
    </row>
    <row r="135" spans="1:12" s="2" customFormat="1" ht="15.75" hidden="1" customHeight="1" x14ac:dyDescent="0.3">
      <c r="A135" s="44"/>
      <c r="B135" s="13"/>
      <c r="C135" s="47"/>
      <c r="D135" s="14"/>
      <c r="E135" s="15"/>
      <c r="F135" s="15"/>
      <c r="G135" s="15"/>
      <c r="H135" s="15">
        <f t="shared" si="5"/>
        <v>0</v>
      </c>
      <c r="I135" s="17"/>
      <c r="J135" s="17"/>
      <c r="K135" s="17"/>
      <c r="L135" s="11"/>
    </row>
    <row r="136" spans="1:12" s="2" customFormat="1" ht="25.5" hidden="1" customHeight="1" x14ac:dyDescent="0.3">
      <c r="A136" s="44"/>
      <c r="B136" s="13"/>
      <c r="C136" s="47"/>
      <c r="D136" s="14"/>
      <c r="E136" s="15"/>
      <c r="F136" s="15"/>
      <c r="G136" s="15"/>
      <c r="H136" s="15">
        <f t="shared" si="5"/>
        <v>0</v>
      </c>
      <c r="I136" s="17"/>
      <c r="J136" s="17"/>
      <c r="K136" s="17"/>
      <c r="L136" s="11"/>
    </row>
    <row r="137" spans="1:12" s="2" customFormat="1" ht="33" hidden="1" customHeight="1" x14ac:dyDescent="0.3">
      <c r="A137" s="44"/>
      <c r="B137" s="13"/>
      <c r="C137" s="47"/>
      <c r="D137" s="14"/>
      <c r="E137" s="15"/>
      <c r="F137" s="15"/>
      <c r="G137" s="15"/>
      <c r="H137" s="15"/>
      <c r="I137" s="17"/>
      <c r="J137" s="17"/>
      <c r="K137" s="17"/>
      <c r="L137" s="11"/>
    </row>
    <row r="138" spans="1:12" s="21" customFormat="1" ht="26.25" customHeight="1" x14ac:dyDescent="0.25">
      <c r="A138" s="55"/>
      <c r="B138" s="55" t="s">
        <v>48</v>
      </c>
      <c r="C138" s="56" t="s">
        <v>64</v>
      </c>
      <c r="D138" s="22" t="s">
        <v>4</v>
      </c>
      <c r="E138" s="19">
        <f>SUM(E139:E141)</f>
        <v>421529.71399999992</v>
      </c>
      <c r="F138" s="19">
        <f t="shared" ref="F138:J138" si="7">SUM(F139:F141)</f>
        <v>426141.84799999994</v>
      </c>
      <c r="G138" s="19">
        <f t="shared" si="7"/>
        <v>426141.84799999994</v>
      </c>
      <c r="H138" s="19">
        <f t="shared" si="7"/>
        <v>426141.84799999994</v>
      </c>
      <c r="I138" s="19">
        <f t="shared" si="7"/>
        <v>426141.84799999994</v>
      </c>
      <c r="J138" s="19">
        <f t="shared" si="7"/>
        <v>426141.84799999994</v>
      </c>
      <c r="K138" s="19">
        <f>SUM(E138:J138)</f>
        <v>2552238.9539999994</v>
      </c>
      <c r="L138" s="20"/>
    </row>
    <row r="139" spans="1:12" s="21" customFormat="1" ht="56.25" customHeight="1" x14ac:dyDescent="0.25">
      <c r="A139" s="55"/>
      <c r="B139" s="55"/>
      <c r="C139" s="56"/>
      <c r="D139" s="22" t="s">
        <v>5</v>
      </c>
      <c r="E139" s="19">
        <f>E178+E182+E186+E190+E194+E198+E202+E206+E210+E214+E218+E222+E226</f>
        <v>24453.3</v>
      </c>
      <c r="F139" s="19">
        <f t="shared" ref="F139:J139" si="8">F178+F182+F186+F190+F194+F198+F202+F206+F210+F214+F218+F222+F226</f>
        <v>24621.3</v>
      </c>
      <c r="G139" s="19">
        <f t="shared" si="8"/>
        <v>24621.3</v>
      </c>
      <c r="H139" s="19">
        <f t="shared" si="8"/>
        <v>24621.3</v>
      </c>
      <c r="I139" s="19">
        <f t="shared" si="8"/>
        <v>24621.3</v>
      </c>
      <c r="J139" s="19">
        <f t="shared" si="8"/>
        <v>24621.3</v>
      </c>
      <c r="K139" s="19">
        <f t="shared" ref="K139:K202" si="9">SUM(E139:J139)</f>
        <v>147559.79999999999</v>
      </c>
      <c r="L139" s="20"/>
    </row>
    <row r="140" spans="1:12" s="21" customFormat="1" ht="44.25" customHeight="1" x14ac:dyDescent="0.25">
      <c r="A140" s="55"/>
      <c r="B140" s="55"/>
      <c r="C140" s="56"/>
      <c r="D140" s="22" t="s">
        <v>6</v>
      </c>
      <c r="E140" s="19">
        <f>E179+E183+E187+E191+E195+E199+E203+E207+E211+E215+E219+E223+E227</f>
        <v>320318.68999999994</v>
      </c>
      <c r="F140" s="19">
        <f t="shared" ref="F140:J140" si="10">F179+F183+F187+F191+F195+F199+F203+F207+F211+F215+F219+F223+F227</f>
        <v>322016.38999999996</v>
      </c>
      <c r="G140" s="19">
        <f t="shared" si="10"/>
        <v>322016.38999999996</v>
      </c>
      <c r="H140" s="19">
        <f t="shared" si="10"/>
        <v>322016.38999999996</v>
      </c>
      <c r="I140" s="19">
        <f t="shared" si="10"/>
        <v>322016.38999999996</v>
      </c>
      <c r="J140" s="19">
        <f t="shared" si="10"/>
        <v>322016.38999999996</v>
      </c>
      <c r="K140" s="19">
        <f t="shared" si="9"/>
        <v>1930400.6399999994</v>
      </c>
      <c r="L140" s="20"/>
    </row>
    <row r="141" spans="1:12" s="21" customFormat="1" ht="70.5" customHeight="1" x14ac:dyDescent="0.25">
      <c r="A141" s="55"/>
      <c r="B141" s="55"/>
      <c r="C141" s="56"/>
      <c r="D141" s="22" t="s">
        <v>7</v>
      </c>
      <c r="E141" s="19">
        <f>E180+E184+E188+E192+E196+E200+E204+E208+E212+E216+E220+E224+E228</f>
        <v>76757.724000000002</v>
      </c>
      <c r="F141" s="19">
        <f t="shared" ref="F141:J141" si="11">F180+F184+F188+F192+F196+F200+F204+F208+F212+F216+F220+F224+F228</f>
        <v>79504.157999999996</v>
      </c>
      <c r="G141" s="19">
        <f t="shared" si="11"/>
        <v>79504.157999999996</v>
      </c>
      <c r="H141" s="19">
        <f t="shared" si="11"/>
        <v>79504.157999999996</v>
      </c>
      <c r="I141" s="19">
        <f t="shared" si="11"/>
        <v>79504.157999999996</v>
      </c>
      <c r="J141" s="19">
        <f t="shared" si="11"/>
        <v>79504.157999999996</v>
      </c>
      <c r="K141" s="19">
        <f t="shared" si="9"/>
        <v>474278.51399999997</v>
      </c>
      <c r="L141" s="20"/>
    </row>
    <row r="142" spans="1:12" s="2" customFormat="1" ht="17.25" hidden="1" customHeight="1" x14ac:dyDescent="0.25">
      <c r="A142" s="55"/>
      <c r="B142" s="41"/>
      <c r="C142" s="56"/>
      <c r="D142" s="22" t="s">
        <v>8</v>
      </c>
      <c r="E142" s="19" t="e">
        <f>E149+E156+E163+E170+#REF!+#REF!</f>
        <v>#REF!</v>
      </c>
      <c r="F142" s="19" t="e">
        <f>F149+F156+F163+F170+#REF!+#REF!</f>
        <v>#REF!</v>
      </c>
      <c r="G142" s="19"/>
      <c r="H142" s="19" t="e">
        <f t="shared" si="5"/>
        <v>#REF!</v>
      </c>
      <c r="I142" s="19"/>
      <c r="J142" s="19"/>
      <c r="K142" s="19" t="e">
        <f t="shared" si="9"/>
        <v>#REF!</v>
      </c>
      <c r="L142" s="11"/>
    </row>
    <row r="143" spans="1:12" s="2" customFormat="1" ht="17.25" hidden="1" customHeight="1" x14ac:dyDescent="0.25">
      <c r="A143" s="55"/>
      <c r="B143" s="41"/>
      <c r="C143" s="56"/>
      <c r="D143" s="22" t="s">
        <v>9</v>
      </c>
      <c r="E143" s="19" t="e">
        <f>E150+E157+E164+E171+#REF!+#REF!</f>
        <v>#REF!</v>
      </c>
      <c r="F143" s="19" t="e">
        <f>F150+F157+F164+F171+#REF!+#REF!</f>
        <v>#REF!</v>
      </c>
      <c r="G143" s="19"/>
      <c r="H143" s="19" t="e">
        <f t="shared" si="5"/>
        <v>#REF!</v>
      </c>
      <c r="I143" s="19"/>
      <c r="J143" s="19"/>
      <c r="K143" s="19" t="e">
        <f t="shared" si="9"/>
        <v>#REF!</v>
      </c>
      <c r="L143" s="11"/>
    </row>
    <row r="144" spans="1:12" s="2" customFormat="1" ht="0.75" hidden="1" customHeight="1" x14ac:dyDescent="0.25">
      <c r="A144" s="55"/>
      <c r="B144" s="41"/>
      <c r="C144" s="56"/>
      <c r="D144" s="22" t="s">
        <v>10</v>
      </c>
      <c r="E144" s="19" t="e">
        <f>E151+E158+E165+E172+#REF!+#REF!</f>
        <v>#REF!</v>
      </c>
      <c r="F144" s="19" t="e">
        <f>F151+F158+F165+F172+#REF!+#REF!</f>
        <v>#REF!</v>
      </c>
      <c r="G144" s="19"/>
      <c r="H144" s="19" t="e">
        <f t="shared" si="5"/>
        <v>#REF!</v>
      </c>
      <c r="I144" s="19"/>
      <c r="J144" s="19"/>
      <c r="K144" s="19" t="e">
        <f t="shared" si="9"/>
        <v>#REF!</v>
      </c>
      <c r="L144" s="11"/>
    </row>
    <row r="145" spans="1:12" s="21" customFormat="1" ht="23.25" hidden="1" customHeight="1" x14ac:dyDescent="0.25">
      <c r="A145" s="44" t="s">
        <v>12</v>
      </c>
      <c r="B145" s="13"/>
      <c r="C145" s="47" t="s">
        <v>38</v>
      </c>
      <c r="D145" s="22" t="s">
        <v>4</v>
      </c>
      <c r="E145" s="19">
        <f>SUM(E146:E151)</f>
        <v>0</v>
      </c>
      <c r="F145" s="19">
        <f t="shared" ref="F145:I145" si="12">SUM(F146:F151)</f>
        <v>0</v>
      </c>
      <c r="G145" s="19">
        <f t="shared" si="12"/>
        <v>0</v>
      </c>
      <c r="H145" s="19">
        <f t="shared" si="12"/>
        <v>0</v>
      </c>
      <c r="I145" s="19">
        <f t="shared" si="12"/>
        <v>0</v>
      </c>
      <c r="J145" s="19"/>
      <c r="K145" s="19">
        <f t="shared" si="9"/>
        <v>0</v>
      </c>
      <c r="L145" s="20"/>
    </row>
    <row r="146" spans="1:12" s="2" customFormat="1" ht="19.5" hidden="1" customHeight="1" x14ac:dyDescent="0.25">
      <c r="A146" s="44"/>
      <c r="B146" s="13"/>
      <c r="C146" s="47"/>
      <c r="D146" s="14" t="s">
        <v>5</v>
      </c>
      <c r="E146" s="15"/>
      <c r="F146" s="15"/>
      <c r="G146" s="15"/>
      <c r="H146" s="15"/>
      <c r="I146" s="15"/>
      <c r="J146" s="15"/>
      <c r="K146" s="19">
        <f t="shared" si="9"/>
        <v>0</v>
      </c>
      <c r="L146" s="11"/>
    </row>
    <row r="147" spans="1:12" s="2" customFormat="1" ht="24.75" hidden="1" customHeight="1" x14ac:dyDescent="0.25">
      <c r="A147" s="44"/>
      <c r="B147" s="13"/>
      <c r="C147" s="47"/>
      <c r="D147" s="14" t="s">
        <v>6</v>
      </c>
      <c r="E147" s="15"/>
      <c r="F147" s="15"/>
      <c r="G147" s="15"/>
      <c r="H147" s="15"/>
      <c r="I147" s="15"/>
      <c r="J147" s="15"/>
      <c r="K147" s="19">
        <f t="shared" si="9"/>
        <v>0</v>
      </c>
      <c r="L147" s="11"/>
    </row>
    <row r="148" spans="1:12" s="2" customFormat="1" ht="64.5" hidden="1" customHeight="1" x14ac:dyDescent="0.25">
      <c r="A148" s="44"/>
      <c r="B148" s="13"/>
      <c r="C148" s="47"/>
      <c r="D148" s="14" t="s">
        <v>7</v>
      </c>
      <c r="E148" s="15"/>
      <c r="F148" s="15"/>
      <c r="G148" s="15"/>
      <c r="H148" s="15"/>
      <c r="I148" s="15"/>
      <c r="J148" s="15"/>
      <c r="K148" s="19">
        <f t="shared" si="9"/>
        <v>0</v>
      </c>
      <c r="L148" s="11"/>
    </row>
    <row r="149" spans="1:12" s="2" customFormat="1" ht="15.75" hidden="1" customHeight="1" x14ac:dyDescent="0.25">
      <c r="A149" s="44"/>
      <c r="B149" s="13"/>
      <c r="C149" s="47"/>
      <c r="D149" s="14" t="s">
        <v>8</v>
      </c>
      <c r="E149" s="15"/>
      <c r="F149" s="15"/>
      <c r="G149" s="15"/>
      <c r="H149" s="15"/>
      <c r="I149" s="15"/>
      <c r="J149" s="15"/>
      <c r="K149" s="19">
        <f t="shared" si="9"/>
        <v>0</v>
      </c>
      <c r="L149" s="11"/>
    </row>
    <row r="150" spans="1:12" s="2" customFormat="1" ht="25.5" hidden="1" customHeight="1" x14ac:dyDescent="0.25">
      <c r="A150" s="44"/>
      <c r="B150" s="13"/>
      <c r="C150" s="47"/>
      <c r="D150" s="14" t="s">
        <v>9</v>
      </c>
      <c r="E150" s="15"/>
      <c r="F150" s="15"/>
      <c r="G150" s="15"/>
      <c r="H150" s="15"/>
      <c r="I150" s="15"/>
      <c r="J150" s="15"/>
      <c r="K150" s="19">
        <f t="shared" si="9"/>
        <v>0</v>
      </c>
      <c r="L150" s="11"/>
    </row>
    <row r="151" spans="1:12" s="2" customFormat="1" ht="15.75" hidden="1" customHeight="1" x14ac:dyDescent="0.25">
      <c r="A151" s="44"/>
      <c r="B151" s="13"/>
      <c r="C151" s="47"/>
      <c r="D151" s="14" t="s">
        <v>10</v>
      </c>
      <c r="E151" s="15"/>
      <c r="F151" s="15"/>
      <c r="G151" s="15"/>
      <c r="H151" s="15"/>
      <c r="I151" s="15"/>
      <c r="J151" s="15"/>
      <c r="K151" s="19">
        <f t="shared" si="9"/>
        <v>0</v>
      </c>
      <c r="L151" s="11"/>
    </row>
    <row r="152" spans="1:12" s="21" customFormat="1" ht="25.5" hidden="1" customHeight="1" x14ac:dyDescent="0.25">
      <c r="A152" s="44" t="s">
        <v>14</v>
      </c>
      <c r="B152" s="13"/>
      <c r="C152" s="47" t="s">
        <v>39</v>
      </c>
      <c r="D152" s="22" t="s">
        <v>4</v>
      </c>
      <c r="E152" s="19">
        <f>SUM(E153:E158)</f>
        <v>0</v>
      </c>
      <c r="F152" s="19">
        <f t="shared" ref="F152:I152" si="13">SUM(F153:F158)</f>
        <v>0</v>
      </c>
      <c r="G152" s="19">
        <f t="shared" si="13"/>
        <v>0</v>
      </c>
      <c r="H152" s="19">
        <f t="shared" si="13"/>
        <v>0</v>
      </c>
      <c r="I152" s="19">
        <f t="shared" si="13"/>
        <v>0</v>
      </c>
      <c r="J152" s="19"/>
      <c r="K152" s="19">
        <f t="shared" si="9"/>
        <v>0</v>
      </c>
      <c r="L152" s="20"/>
    </row>
    <row r="153" spans="1:12" s="2" customFormat="1" ht="38.25" hidden="1" customHeight="1" x14ac:dyDescent="0.25">
      <c r="A153" s="44"/>
      <c r="B153" s="13"/>
      <c r="C153" s="47"/>
      <c r="D153" s="14" t="s">
        <v>5</v>
      </c>
      <c r="E153" s="15"/>
      <c r="F153" s="15"/>
      <c r="G153" s="15"/>
      <c r="H153" s="15"/>
      <c r="I153" s="15"/>
      <c r="J153" s="15"/>
      <c r="K153" s="19">
        <f t="shared" si="9"/>
        <v>0</v>
      </c>
      <c r="L153" s="11"/>
    </row>
    <row r="154" spans="1:12" s="2" customFormat="1" ht="24.75" hidden="1" customHeight="1" x14ac:dyDescent="0.25">
      <c r="A154" s="44"/>
      <c r="B154" s="13"/>
      <c r="C154" s="47"/>
      <c r="D154" s="14" t="s">
        <v>6</v>
      </c>
      <c r="E154" s="15"/>
      <c r="F154" s="15"/>
      <c r="G154" s="15"/>
      <c r="H154" s="15"/>
      <c r="I154" s="15"/>
      <c r="J154" s="15"/>
      <c r="K154" s="19">
        <f t="shared" si="9"/>
        <v>0</v>
      </c>
      <c r="L154" s="11"/>
    </row>
    <row r="155" spans="1:12" s="2" customFormat="1" ht="61.5" hidden="1" customHeight="1" x14ac:dyDescent="0.25">
      <c r="A155" s="44"/>
      <c r="B155" s="13"/>
      <c r="C155" s="47"/>
      <c r="D155" s="14" t="s">
        <v>7</v>
      </c>
      <c r="E155" s="15"/>
      <c r="F155" s="15"/>
      <c r="G155" s="15"/>
      <c r="H155" s="15"/>
      <c r="I155" s="15"/>
      <c r="J155" s="15"/>
      <c r="K155" s="19">
        <f t="shared" si="9"/>
        <v>0</v>
      </c>
      <c r="L155" s="11"/>
    </row>
    <row r="156" spans="1:12" s="2" customFormat="1" ht="15.75" hidden="1" customHeight="1" x14ac:dyDescent="0.25">
      <c r="A156" s="44"/>
      <c r="B156" s="13"/>
      <c r="C156" s="47"/>
      <c r="D156" s="14" t="s">
        <v>8</v>
      </c>
      <c r="E156" s="15"/>
      <c r="F156" s="15"/>
      <c r="G156" s="15"/>
      <c r="H156" s="15"/>
      <c r="I156" s="15"/>
      <c r="J156" s="15"/>
      <c r="K156" s="19">
        <f t="shared" si="9"/>
        <v>0</v>
      </c>
      <c r="L156" s="11"/>
    </row>
    <row r="157" spans="1:12" s="2" customFormat="1" ht="25.5" hidden="1" customHeight="1" x14ac:dyDescent="0.25">
      <c r="A157" s="44"/>
      <c r="B157" s="13"/>
      <c r="C157" s="47"/>
      <c r="D157" s="14" t="s">
        <v>9</v>
      </c>
      <c r="E157" s="15"/>
      <c r="F157" s="15"/>
      <c r="G157" s="15"/>
      <c r="H157" s="15"/>
      <c r="I157" s="15"/>
      <c r="J157" s="15"/>
      <c r="K157" s="19">
        <f t="shared" si="9"/>
        <v>0</v>
      </c>
      <c r="L157" s="11"/>
    </row>
    <row r="158" spans="1:12" s="2" customFormat="1" ht="15.75" hidden="1" customHeight="1" x14ac:dyDescent="0.25">
      <c r="A158" s="44"/>
      <c r="B158" s="13"/>
      <c r="C158" s="47"/>
      <c r="D158" s="14" t="s">
        <v>10</v>
      </c>
      <c r="E158" s="15"/>
      <c r="F158" s="15"/>
      <c r="G158" s="15"/>
      <c r="H158" s="15"/>
      <c r="I158" s="15"/>
      <c r="J158" s="15"/>
      <c r="K158" s="19">
        <f t="shared" si="9"/>
        <v>0</v>
      </c>
      <c r="L158" s="11"/>
    </row>
    <row r="159" spans="1:12" s="21" customFormat="1" ht="29.25" hidden="1" customHeight="1" x14ac:dyDescent="0.25">
      <c r="A159" s="44" t="s">
        <v>16</v>
      </c>
      <c r="B159" s="13"/>
      <c r="C159" s="47" t="s">
        <v>40</v>
      </c>
      <c r="D159" s="22" t="s">
        <v>4</v>
      </c>
      <c r="E159" s="19">
        <f>SUM(E160:E165)</f>
        <v>0</v>
      </c>
      <c r="F159" s="19">
        <f t="shared" ref="F159:I159" si="14">SUM(F160:F165)</f>
        <v>0</v>
      </c>
      <c r="G159" s="19">
        <f t="shared" si="14"/>
        <v>0</v>
      </c>
      <c r="H159" s="19">
        <f t="shared" si="14"/>
        <v>0</v>
      </c>
      <c r="I159" s="19">
        <f t="shared" si="14"/>
        <v>0</v>
      </c>
      <c r="J159" s="19"/>
      <c r="K159" s="19">
        <f t="shared" si="9"/>
        <v>0</v>
      </c>
      <c r="L159" s="20"/>
    </row>
    <row r="160" spans="1:12" s="2" customFormat="1" ht="27" hidden="1" customHeight="1" x14ac:dyDescent="0.25">
      <c r="A160" s="44"/>
      <c r="B160" s="13"/>
      <c r="C160" s="47"/>
      <c r="D160" s="14" t="s">
        <v>5</v>
      </c>
      <c r="E160" s="15"/>
      <c r="F160" s="15"/>
      <c r="G160" s="15"/>
      <c r="H160" s="15"/>
      <c r="I160" s="15"/>
      <c r="J160" s="15"/>
      <c r="K160" s="19">
        <f t="shared" si="9"/>
        <v>0</v>
      </c>
      <c r="L160" s="11"/>
    </row>
    <row r="161" spans="1:12" s="2" customFormat="1" ht="23.25" hidden="1" customHeight="1" x14ac:dyDescent="0.25">
      <c r="A161" s="44"/>
      <c r="B161" s="13"/>
      <c r="C161" s="47"/>
      <c r="D161" s="14" t="s">
        <v>6</v>
      </c>
      <c r="E161" s="15"/>
      <c r="F161" s="15"/>
      <c r="G161" s="15"/>
      <c r="H161" s="15"/>
      <c r="I161" s="15"/>
      <c r="J161" s="15"/>
      <c r="K161" s="19">
        <f t="shared" si="9"/>
        <v>0</v>
      </c>
      <c r="L161" s="11"/>
    </row>
    <row r="162" spans="1:12" s="2" customFormat="1" ht="73.5" hidden="1" customHeight="1" x14ac:dyDescent="0.25">
      <c r="A162" s="44"/>
      <c r="B162" s="13"/>
      <c r="C162" s="47"/>
      <c r="D162" s="14" t="s">
        <v>7</v>
      </c>
      <c r="E162" s="15"/>
      <c r="F162" s="15"/>
      <c r="G162" s="15"/>
      <c r="H162" s="15"/>
      <c r="I162" s="15"/>
      <c r="J162" s="15"/>
      <c r="K162" s="19">
        <f t="shared" si="9"/>
        <v>0</v>
      </c>
      <c r="L162" s="11"/>
    </row>
    <row r="163" spans="1:12" s="2" customFormat="1" ht="15.75" hidden="1" customHeight="1" x14ac:dyDescent="0.25">
      <c r="A163" s="44"/>
      <c r="B163" s="13"/>
      <c r="C163" s="47"/>
      <c r="D163" s="14" t="s">
        <v>8</v>
      </c>
      <c r="E163" s="15"/>
      <c r="F163" s="15"/>
      <c r="G163" s="15"/>
      <c r="H163" s="15"/>
      <c r="I163" s="15"/>
      <c r="J163" s="15"/>
      <c r="K163" s="19">
        <f t="shared" si="9"/>
        <v>0</v>
      </c>
      <c r="L163" s="11"/>
    </row>
    <row r="164" spans="1:12" s="2" customFormat="1" ht="35.25" hidden="1" customHeight="1" x14ac:dyDescent="0.25">
      <c r="A164" s="44"/>
      <c r="B164" s="13"/>
      <c r="C164" s="47"/>
      <c r="D164" s="14" t="s">
        <v>9</v>
      </c>
      <c r="E164" s="15"/>
      <c r="F164" s="15"/>
      <c r="G164" s="15"/>
      <c r="H164" s="15"/>
      <c r="I164" s="15"/>
      <c r="J164" s="15"/>
      <c r="K164" s="19">
        <f t="shared" si="9"/>
        <v>0</v>
      </c>
      <c r="L164" s="11"/>
    </row>
    <row r="165" spans="1:12" s="2" customFormat="1" ht="15.75" hidden="1" customHeight="1" x14ac:dyDescent="0.25">
      <c r="A165" s="44"/>
      <c r="B165" s="13"/>
      <c r="C165" s="47"/>
      <c r="D165" s="14" t="s">
        <v>10</v>
      </c>
      <c r="E165" s="15"/>
      <c r="F165" s="15"/>
      <c r="G165" s="15"/>
      <c r="H165" s="15"/>
      <c r="I165" s="15"/>
      <c r="J165" s="15"/>
      <c r="K165" s="19">
        <f t="shared" si="9"/>
        <v>0</v>
      </c>
      <c r="L165" s="11"/>
    </row>
    <row r="166" spans="1:12" s="21" customFormat="1" ht="24.75" hidden="1" customHeight="1" x14ac:dyDescent="0.25">
      <c r="A166" s="44" t="s">
        <v>18</v>
      </c>
      <c r="B166" s="13"/>
      <c r="C166" s="47" t="s">
        <v>41</v>
      </c>
      <c r="D166" s="22" t="s">
        <v>4</v>
      </c>
      <c r="E166" s="19">
        <f>SUM(E167:E172)</f>
        <v>0</v>
      </c>
      <c r="F166" s="19">
        <f t="shared" ref="F166:I166" si="15">SUM(F167:F172)</f>
        <v>0</v>
      </c>
      <c r="G166" s="19">
        <f t="shared" si="15"/>
        <v>0</v>
      </c>
      <c r="H166" s="19">
        <f t="shared" si="15"/>
        <v>0</v>
      </c>
      <c r="I166" s="19">
        <f t="shared" si="15"/>
        <v>0</v>
      </c>
      <c r="J166" s="19"/>
      <c r="K166" s="19">
        <f t="shared" si="9"/>
        <v>0</v>
      </c>
      <c r="L166" s="20"/>
    </row>
    <row r="167" spans="1:12" s="2" customFormat="1" ht="25.5" hidden="1" customHeight="1" x14ac:dyDescent="0.25">
      <c r="A167" s="44"/>
      <c r="B167" s="13"/>
      <c r="C167" s="47"/>
      <c r="D167" s="14" t="s">
        <v>5</v>
      </c>
      <c r="E167" s="15"/>
      <c r="F167" s="15"/>
      <c r="G167" s="15"/>
      <c r="H167" s="15"/>
      <c r="I167" s="15"/>
      <c r="J167" s="15"/>
      <c r="K167" s="19">
        <f t="shared" si="9"/>
        <v>0</v>
      </c>
      <c r="L167" s="11"/>
    </row>
    <row r="168" spans="1:12" s="2" customFormat="1" ht="27" hidden="1" customHeight="1" x14ac:dyDescent="0.25">
      <c r="A168" s="44"/>
      <c r="B168" s="13"/>
      <c r="C168" s="47"/>
      <c r="D168" s="14" t="s">
        <v>6</v>
      </c>
      <c r="E168" s="15"/>
      <c r="F168" s="15"/>
      <c r="G168" s="15"/>
      <c r="H168" s="15"/>
      <c r="I168" s="15"/>
      <c r="J168" s="15"/>
      <c r="K168" s="19">
        <f t="shared" si="9"/>
        <v>0</v>
      </c>
      <c r="L168" s="11"/>
    </row>
    <row r="169" spans="1:12" s="2" customFormat="1" ht="60.75" hidden="1" customHeight="1" x14ac:dyDescent="0.25">
      <c r="A169" s="44"/>
      <c r="B169" s="13"/>
      <c r="C169" s="47"/>
      <c r="D169" s="14" t="s">
        <v>7</v>
      </c>
      <c r="E169" s="15"/>
      <c r="F169" s="15"/>
      <c r="G169" s="15"/>
      <c r="H169" s="15"/>
      <c r="I169" s="15"/>
      <c r="J169" s="15"/>
      <c r="K169" s="19">
        <f t="shared" si="9"/>
        <v>0</v>
      </c>
      <c r="L169" s="11"/>
    </row>
    <row r="170" spans="1:12" s="2" customFormat="1" ht="15.75" hidden="1" customHeight="1" x14ac:dyDescent="0.25">
      <c r="A170" s="44"/>
      <c r="B170" s="13"/>
      <c r="C170" s="47"/>
      <c r="D170" s="14" t="s">
        <v>8</v>
      </c>
      <c r="E170" s="15"/>
      <c r="F170" s="15"/>
      <c r="G170" s="15"/>
      <c r="H170" s="15"/>
      <c r="I170" s="15"/>
      <c r="J170" s="15"/>
      <c r="K170" s="19">
        <f t="shared" si="9"/>
        <v>0</v>
      </c>
      <c r="L170" s="11"/>
    </row>
    <row r="171" spans="1:12" s="2" customFormat="1" ht="25.5" hidden="1" customHeight="1" x14ac:dyDescent="0.25">
      <c r="A171" s="44"/>
      <c r="B171" s="13"/>
      <c r="C171" s="47"/>
      <c r="D171" s="14" t="s">
        <v>9</v>
      </c>
      <c r="E171" s="15"/>
      <c r="F171" s="15"/>
      <c r="G171" s="15"/>
      <c r="H171" s="15"/>
      <c r="I171" s="15"/>
      <c r="J171" s="15"/>
      <c r="K171" s="19">
        <f t="shared" si="9"/>
        <v>0</v>
      </c>
      <c r="L171" s="11"/>
    </row>
    <row r="172" spans="1:12" s="2" customFormat="1" ht="15.75" hidden="1" customHeight="1" x14ac:dyDescent="0.25">
      <c r="A172" s="44"/>
      <c r="B172" s="13"/>
      <c r="C172" s="47"/>
      <c r="D172" s="14" t="s">
        <v>10</v>
      </c>
      <c r="E172" s="15"/>
      <c r="F172" s="15"/>
      <c r="G172" s="15"/>
      <c r="H172" s="15"/>
      <c r="I172" s="15"/>
      <c r="J172" s="15"/>
      <c r="K172" s="19">
        <f t="shared" si="9"/>
        <v>0</v>
      </c>
      <c r="L172" s="11"/>
    </row>
    <row r="173" spans="1:12" s="2" customFormat="1" ht="18.75" hidden="1" customHeight="1" x14ac:dyDescent="0.25">
      <c r="A173" s="44"/>
      <c r="B173" s="44"/>
      <c r="C173" s="47"/>
      <c r="D173" s="22" t="s">
        <v>4</v>
      </c>
      <c r="E173" s="19">
        <f>SUM(E174:E176)</f>
        <v>0</v>
      </c>
      <c r="F173" s="19">
        <f t="shared" ref="F173:J173" si="16">SUM(F174:F176)</f>
        <v>0</v>
      </c>
      <c r="G173" s="19">
        <f t="shared" si="16"/>
        <v>0</v>
      </c>
      <c r="H173" s="19">
        <f t="shared" si="16"/>
        <v>0</v>
      </c>
      <c r="I173" s="19">
        <f t="shared" si="16"/>
        <v>0</v>
      </c>
      <c r="J173" s="19">
        <f t="shared" si="16"/>
        <v>0</v>
      </c>
      <c r="K173" s="19">
        <f t="shared" si="9"/>
        <v>0</v>
      </c>
      <c r="L173" s="11"/>
    </row>
    <row r="174" spans="1:12" s="2" customFormat="1" ht="37.5" hidden="1" x14ac:dyDescent="0.25">
      <c r="A174" s="44"/>
      <c r="B174" s="44"/>
      <c r="C174" s="47"/>
      <c r="D174" s="14" t="s">
        <v>5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9">
        <f t="shared" si="9"/>
        <v>0</v>
      </c>
      <c r="L174" s="11"/>
    </row>
    <row r="175" spans="1:12" s="2" customFormat="1" hidden="1" x14ac:dyDescent="0.25">
      <c r="A175" s="44"/>
      <c r="B175" s="44"/>
      <c r="C175" s="47"/>
      <c r="D175" s="14" t="s">
        <v>6</v>
      </c>
      <c r="E175" s="15"/>
      <c r="F175" s="15"/>
      <c r="G175" s="15"/>
      <c r="H175" s="15"/>
      <c r="I175" s="15"/>
      <c r="J175" s="15"/>
      <c r="K175" s="19">
        <f t="shared" si="9"/>
        <v>0</v>
      </c>
      <c r="L175" s="11"/>
    </row>
    <row r="176" spans="1:12" s="2" customFormat="1" ht="56.25" hidden="1" x14ac:dyDescent="0.25">
      <c r="A176" s="44"/>
      <c r="B176" s="44"/>
      <c r="C176" s="47"/>
      <c r="D176" s="14" t="s">
        <v>7</v>
      </c>
      <c r="E176" s="15"/>
      <c r="F176" s="15"/>
      <c r="G176" s="15"/>
      <c r="H176" s="15"/>
      <c r="I176" s="15"/>
      <c r="J176" s="15"/>
      <c r="K176" s="19">
        <f t="shared" si="9"/>
        <v>0</v>
      </c>
      <c r="L176" s="11"/>
    </row>
    <row r="177" spans="1:12" s="2" customFormat="1" x14ac:dyDescent="0.25">
      <c r="A177" s="44" t="s">
        <v>12</v>
      </c>
      <c r="B177" s="44" t="s">
        <v>49</v>
      </c>
      <c r="C177" s="47" t="s">
        <v>70</v>
      </c>
      <c r="D177" s="22" t="s">
        <v>4</v>
      </c>
      <c r="E177" s="19">
        <f>SUM(E178:E180)</f>
        <v>266769.304</v>
      </c>
      <c r="F177" s="19">
        <f t="shared" ref="F177:J177" si="17">SUM(F178:F180)</f>
        <v>268410.51699999999</v>
      </c>
      <c r="G177" s="19">
        <f t="shared" si="17"/>
        <v>268410.51699999999</v>
      </c>
      <c r="H177" s="19">
        <f t="shared" si="17"/>
        <v>268410.51699999999</v>
      </c>
      <c r="I177" s="19">
        <f t="shared" si="17"/>
        <v>268410.51699999999</v>
      </c>
      <c r="J177" s="19">
        <f t="shared" si="17"/>
        <v>268410.51699999999</v>
      </c>
      <c r="K177" s="19">
        <f t="shared" si="9"/>
        <v>1608821.889</v>
      </c>
      <c r="L177" s="11"/>
    </row>
    <row r="178" spans="1:12" s="2" customFormat="1" ht="37.5" x14ac:dyDescent="0.25">
      <c r="A178" s="44"/>
      <c r="B178" s="44"/>
      <c r="C178" s="47"/>
      <c r="D178" s="14" t="s">
        <v>5</v>
      </c>
      <c r="E178" s="15"/>
      <c r="F178" s="15"/>
      <c r="G178" s="15"/>
      <c r="H178" s="15"/>
      <c r="I178" s="15"/>
      <c r="J178" s="15"/>
      <c r="K178" s="19">
        <f t="shared" si="9"/>
        <v>0</v>
      </c>
      <c r="L178" s="11"/>
    </row>
    <row r="179" spans="1:12" s="2" customFormat="1" x14ac:dyDescent="0.25">
      <c r="A179" s="44"/>
      <c r="B179" s="44"/>
      <c r="C179" s="47"/>
      <c r="D179" s="14" t="s">
        <v>6</v>
      </c>
      <c r="E179" s="15">
        <v>236624.7</v>
      </c>
      <c r="F179" s="15">
        <v>237598.6</v>
      </c>
      <c r="G179" s="15">
        <f t="shared" ref="G179:J180" si="18">F179</f>
        <v>237598.6</v>
      </c>
      <c r="H179" s="15">
        <f t="shared" si="18"/>
        <v>237598.6</v>
      </c>
      <c r="I179" s="15">
        <f t="shared" si="18"/>
        <v>237598.6</v>
      </c>
      <c r="J179" s="15">
        <f t="shared" si="18"/>
        <v>237598.6</v>
      </c>
      <c r="K179" s="19">
        <f t="shared" si="9"/>
        <v>1424617.7000000002</v>
      </c>
      <c r="L179" s="11"/>
    </row>
    <row r="180" spans="1:12" s="2" customFormat="1" ht="58.5" customHeight="1" x14ac:dyDescent="0.25">
      <c r="A180" s="44"/>
      <c r="B180" s="44"/>
      <c r="C180" s="47"/>
      <c r="D180" s="14" t="s">
        <v>7</v>
      </c>
      <c r="E180" s="15">
        <v>30144.603999999999</v>
      </c>
      <c r="F180" s="15">
        <v>30811.917000000001</v>
      </c>
      <c r="G180" s="15">
        <f t="shared" si="18"/>
        <v>30811.917000000001</v>
      </c>
      <c r="H180" s="15">
        <f t="shared" si="18"/>
        <v>30811.917000000001</v>
      </c>
      <c r="I180" s="15">
        <f t="shared" si="18"/>
        <v>30811.917000000001</v>
      </c>
      <c r="J180" s="15">
        <f t="shared" si="18"/>
        <v>30811.917000000001</v>
      </c>
      <c r="K180" s="19">
        <f t="shared" si="9"/>
        <v>184204.18900000001</v>
      </c>
      <c r="L180" s="11"/>
    </row>
    <row r="181" spans="1:12" s="2" customFormat="1" x14ac:dyDescent="0.25">
      <c r="A181" s="44" t="s">
        <v>14</v>
      </c>
      <c r="B181" s="44" t="s">
        <v>49</v>
      </c>
      <c r="C181" s="47" t="s">
        <v>71</v>
      </c>
      <c r="D181" s="22" t="s">
        <v>4</v>
      </c>
      <c r="E181" s="19">
        <f>SUM(E182:E184)</f>
        <v>94180.616999999998</v>
      </c>
      <c r="F181" s="19">
        <f t="shared" ref="F181:J181" si="19">SUM(F182:F184)</f>
        <v>96655.698000000004</v>
      </c>
      <c r="G181" s="19">
        <f t="shared" si="19"/>
        <v>96655.698000000004</v>
      </c>
      <c r="H181" s="19">
        <f t="shared" si="19"/>
        <v>96655.698000000004</v>
      </c>
      <c r="I181" s="19">
        <f t="shared" si="19"/>
        <v>96655.698000000004</v>
      </c>
      <c r="J181" s="19">
        <f t="shared" si="19"/>
        <v>96655.698000000004</v>
      </c>
      <c r="K181" s="19">
        <f t="shared" si="9"/>
        <v>577459.10699999996</v>
      </c>
      <c r="L181" s="11"/>
    </row>
    <row r="182" spans="1:12" s="2" customFormat="1" ht="37.5" x14ac:dyDescent="0.25">
      <c r="A182" s="44"/>
      <c r="B182" s="44"/>
      <c r="C182" s="47"/>
      <c r="D182" s="14" t="s">
        <v>5</v>
      </c>
      <c r="E182" s="15"/>
      <c r="F182" s="15"/>
      <c r="G182" s="15"/>
      <c r="H182" s="15"/>
      <c r="I182" s="15"/>
      <c r="J182" s="15"/>
      <c r="K182" s="19">
        <f t="shared" si="9"/>
        <v>0</v>
      </c>
      <c r="L182" s="11"/>
    </row>
    <row r="183" spans="1:12" s="2" customFormat="1" x14ac:dyDescent="0.25">
      <c r="A183" s="44"/>
      <c r="B183" s="44"/>
      <c r="C183" s="47"/>
      <c r="D183" s="14" t="s">
        <v>6</v>
      </c>
      <c r="E183" s="15">
        <v>69745.899999999994</v>
      </c>
      <c r="F183" s="15">
        <v>70169</v>
      </c>
      <c r="G183" s="15">
        <f t="shared" ref="G183:J184" si="20">F183</f>
        <v>70169</v>
      </c>
      <c r="H183" s="15">
        <f t="shared" si="20"/>
        <v>70169</v>
      </c>
      <c r="I183" s="15">
        <f t="shared" si="20"/>
        <v>70169</v>
      </c>
      <c r="J183" s="15">
        <f t="shared" si="20"/>
        <v>70169</v>
      </c>
      <c r="K183" s="19">
        <f t="shared" si="9"/>
        <v>420590.9</v>
      </c>
      <c r="L183" s="11"/>
    </row>
    <row r="184" spans="1:12" s="2" customFormat="1" ht="56.25" x14ac:dyDescent="0.25">
      <c r="A184" s="44"/>
      <c r="B184" s="44"/>
      <c r="C184" s="47"/>
      <c r="D184" s="14" t="s">
        <v>7</v>
      </c>
      <c r="E184" s="15">
        <v>24434.717000000001</v>
      </c>
      <c r="F184" s="15">
        <v>26486.698</v>
      </c>
      <c r="G184" s="15">
        <f t="shared" si="20"/>
        <v>26486.698</v>
      </c>
      <c r="H184" s="15">
        <f t="shared" si="20"/>
        <v>26486.698</v>
      </c>
      <c r="I184" s="15">
        <f t="shared" si="20"/>
        <v>26486.698</v>
      </c>
      <c r="J184" s="15">
        <f t="shared" si="20"/>
        <v>26486.698</v>
      </c>
      <c r="K184" s="19">
        <f t="shared" si="9"/>
        <v>156868.20699999999</v>
      </c>
      <c r="L184" s="11"/>
    </row>
    <row r="185" spans="1:12" s="2" customFormat="1" ht="18.75" customHeight="1" x14ac:dyDescent="0.25">
      <c r="A185" s="44" t="s">
        <v>16</v>
      </c>
      <c r="B185" s="44" t="s">
        <v>49</v>
      </c>
      <c r="C185" s="47" t="s">
        <v>72</v>
      </c>
      <c r="D185" s="22" t="s">
        <v>4</v>
      </c>
      <c r="E185" s="19">
        <f>SUM(E186:E188)</f>
        <v>19636.949999999997</v>
      </c>
      <c r="F185" s="19">
        <f t="shared" ref="F185:J185" si="21">SUM(F186:F188)</f>
        <v>19765.189999999999</v>
      </c>
      <c r="G185" s="19">
        <f t="shared" si="21"/>
        <v>19765.189999999999</v>
      </c>
      <c r="H185" s="19">
        <f t="shared" si="21"/>
        <v>19765.189999999999</v>
      </c>
      <c r="I185" s="19">
        <f t="shared" si="21"/>
        <v>19765.189999999999</v>
      </c>
      <c r="J185" s="19">
        <f t="shared" si="21"/>
        <v>19765.189999999999</v>
      </c>
      <c r="K185" s="19">
        <f t="shared" si="9"/>
        <v>118462.90000000001</v>
      </c>
      <c r="L185" s="11"/>
    </row>
    <row r="186" spans="1:12" s="2" customFormat="1" ht="37.5" x14ac:dyDescent="0.25">
      <c r="A186" s="44"/>
      <c r="B186" s="44"/>
      <c r="C186" s="47"/>
      <c r="D186" s="14" t="s">
        <v>5</v>
      </c>
      <c r="E186" s="15"/>
      <c r="F186" s="15"/>
      <c r="G186" s="15"/>
      <c r="H186" s="15"/>
      <c r="I186" s="15"/>
      <c r="J186" s="15"/>
      <c r="K186" s="19">
        <f t="shared" si="9"/>
        <v>0</v>
      </c>
      <c r="L186" s="11"/>
    </row>
    <row r="187" spans="1:12" s="2" customFormat="1" x14ac:dyDescent="0.25">
      <c r="A187" s="44"/>
      <c r="B187" s="44"/>
      <c r="C187" s="47"/>
      <c r="D187" s="14" t="s">
        <v>6</v>
      </c>
      <c r="E187" s="15">
        <v>12288.8</v>
      </c>
      <c r="F187" s="15">
        <v>12456.8</v>
      </c>
      <c r="G187" s="15">
        <f t="shared" ref="G187:J188" si="22">F187</f>
        <v>12456.8</v>
      </c>
      <c r="H187" s="15">
        <f t="shared" si="22"/>
        <v>12456.8</v>
      </c>
      <c r="I187" s="15">
        <f t="shared" si="22"/>
        <v>12456.8</v>
      </c>
      <c r="J187" s="37">
        <f t="shared" si="22"/>
        <v>12456.8</v>
      </c>
      <c r="K187" s="19">
        <f t="shared" si="9"/>
        <v>74572.800000000003</v>
      </c>
      <c r="L187" s="11"/>
    </row>
    <row r="188" spans="1:12" s="2" customFormat="1" ht="56.25" x14ac:dyDescent="0.25">
      <c r="A188" s="44"/>
      <c r="B188" s="44"/>
      <c r="C188" s="47"/>
      <c r="D188" s="14" t="s">
        <v>7</v>
      </c>
      <c r="E188" s="15">
        <v>7348.15</v>
      </c>
      <c r="F188" s="15">
        <v>7308.39</v>
      </c>
      <c r="G188" s="15">
        <f t="shared" si="22"/>
        <v>7308.39</v>
      </c>
      <c r="H188" s="15">
        <f t="shared" si="22"/>
        <v>7308.39</v>
      </c>
      <c r="I188" s="15">
        <f t="shared" si="22"/>
        <v>7308.39</v>
      </c>
      <c r="J188" s="37">
        <f t="shared" si="22"/>
        <v>7308.39</v>
      </c>
      <c r="K188" s="19">
        <f t="shared" si="9"/>
        <v>43890.1</v>
      </c>
      <c r="L188" s="11"/>
    </row>
    <row r="189" spans="1:12" s="2" customFormat="1" ht="18.75" customHeight="1" x14ac:dyDescent="0.25">
      <c r="A189" s="44" t="s">
        <v>18</v>
      </c>
      <c r="B189" s="44" t="s">
        <v>49</v>
      </c>
      <c r="C189" s="48" t="s">
        <v>73</v>
      </c>
      <c r="D189" s="22" t="s">
        <v>4</v>
      </c>
      <c r="E189" s="19">
        <f>SUM(E190:E192)</f>
        <v>13925.59</v>
      </c>
      <c r="F189" s="19">
        <f t="shared" ref="F189:J189" si="23">SUM(F190:F192)</f>
        <v>13925.59</v>
      </c>
      <c r="G189" s="19">
        <f t="shared" si="23"/>
        <v>13925.59</v>
      </c>
      <c r="H189" s="19">
        <f t="shared" si="23"/>
        <v>13925.59</v>
      </c>
      <c r="I189" s="19">
        <f t="shared" si="23"/>
        <v>13925.59</v>
      </c>
      <c r="J189" s="19">
        <f t="shared" si="23"/>
        <v>13925.59</v>
      </c>
      <c r="K189" s="19">
        <f t="shared" si="9"/>
        <v>83553.539999999994</v>
      </c>
      <c r="L189" s="11"/>
    </row>
    <row r="190" spans="1:12" s="2" customFormat="1" ht="37.5" x14ac:dyDescent="0.25">
      <c r="A190" s="44"/>
      <c r="B190" s="44"/>
      <c r="C190" s="49"/>
      <c r="D190" s="14" t="s">
        <v>5</v>
      </c>
      <c r="E190" s="15"/>
      <c r="F190" s="15"/>
      <c r="G190" s="15"/>
      <c r="H190" s="15"/>
      <c r="I190" s="15"/>
      <c r="J190" s="37"/>
      <c r="K190" s="19">
        <f t="shared" si="9"/>
        <v>0</v>
      </c>
      <c r="L190" s="11"/>
    </row>
    <row r="191" spans="1:12" s="2" customFormat="1" x14ac:dyDescent="0.25">
      <c r="A191" s="44"/>
      <c r="B191" s="44"/>
      <c r="C191" s="49"/>
      <c r="D191" s="14" t="s">
        <v>6</v>
      </c>
      <c r="E191" s="15"/>
      <c r="F191" s="15"/>
      <c r="G191" s="15"/>
      <c r="H191" s="15"/>
      <c r="I191" s="15"/>
      <c r="J191" s="37"/>
      <c r="K191" s="19">
        <f t="shared" si="9"/>
        <v>0</v>
      </c>
      <c r="L191" s="11"/>
    </row>
    <row r="192" spans="1:12" s="2" customFormat="1" ht="56.25" x14ac:dyDescent="0.25">
      <c r="A192" s="44"/>
      <c r="B192" s="44"/>
      <c r="C192" s="50"/>
      <c r="D192" s="14" t="s">
        <v>7</v>
      </c>
      <c r="E192" s="15">
        <v>13925.59</v>
      </c>
      <c r="F192" s="15">
        <v>13925.59</v>
      </c>
      <c r="G192" s="15">
        <f>F192</f>
        <v>13925.59</v>
      </c>
      <c r="H192" s="15">
        <f>G192</f>
        <v>13925.59</v>
      </c>
      <c r="I192" s="15">
        <f>H192</f>
        <v>13925.59</v>
      </c>
      <c r="J192" s="37">
        <f>I192</f>
        <v>13925.59</v>
      </c>
      <c r="K192" s="19">
        <f t="shared" si="9"/>
        <v>83553.539999999994</v>
      </c>
      <c r="L192" s="11"/>
    </row>
    <row r="193" spans="1:12" s="2" customFormat="1" x14ac:dyDescent="0.25">
      <c r="A193" s="44" t="s">
        <v>20</v>
      </c>
      <c r="B193" s="44" t="s">
        <v>49</v>
      </c>
      <c r="C193" s="47" t="s">
        <v>74</v>
      </c>
      <c r="D193" s="22" t="s">
        <v>4</v>
      </c>
      <c r="E193" s="19">
        <f>SUM(E194:E196)</f>
        <v>80.8</v>
      </c>
      <c r="F193" s="19">
        <f t="shared" ref="F193:J193" si="24">SUM(F194:F196)</f>
        <v>0</v>
      </c>
      <c r="G193" s="19">
        <f t="shared" si="24"/>
        <v>0</v>
      </c>
      <c r="H193" s="19">
        <f t="shared" si="24"/>
        <v>0</v>
      </c>
      <c r="I193" s="19">
        <f t="shared" si="24"/>
        <v>0</v>
      </c>
      <c r="J193" s="19">
        <f t="shared" si="24"/>
        <v>0</v>
      </c>
      <c r="K193" s="19">
        <f t="shared" si="9"/>
        <v>80.8</v>
      </c>
      <c r="L193" s="11"/>
    </row>
    <row r="194" spans="1:12" s="2" customFormat="1" ht="37.5" x14ac:dyDescent="0.25">
      <c r="A194" s="44"/>
      <c r="B194" s="44"/>
      <c r="C194" s="47"/>
      <c r="D194" s="14" t="s">
        <v>5</v>
      </c>
      <c r="E194" s="15"/>
      <c r="F194" s="15"/>
      <c r="G194" s="15"/>
      <c r="H194" s="15"/>
      <c r="I194" s="15"/>
      <c r="J194" s="15"/>
      <c r="K194" s="19">
        <f t="shared" si="9"/>
        <v>0</v>
      </c>
      <c r="L194" s="11"/>
    </row>
    <row r="195" spans="1:12" s="2" customFormat="1" x14ac:dyDescent="0.25">
      <c r="A195" s="44"/>
      <c r="B195" s="44"/>
      <c r="C195" s="47"/>
      <c r="D195" s="14" t="s">
        <v>6</v>
      </c>
      <c r="E195" s="15"/>
      <c r="F195" s="15"/>
      <c r="G195" s="15"/>
      <c r="H195" s="15"/>
      <c r="I195" s="15"/>
      <c r="J195" s="15"/>
      <c r="K195" s="19">
        <f t="shared" si="9"/>
        <v>0</v>
      </c>
      <c r="L195" s="11"/>
    </row>
    <row r="196" spans="1:12" s="2" customFormat="1" ht="56.25" x14ac:dyDescent="0.25">
      <c r="A196" s="44"/>
      <c r="B196" s="44"/>
      <c r="C196" s="47"/>
      <c r="D196" s="14" t="s">
        <v>7</v>
      </c>
      <c r="E196" s="15">
        <v>80.8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9">
        <f t="shared" si="9"/>
        <v>80.8</v>
      </c>
      <c r="L196" s="11"/>
    </row>
    <row r="197" spans="1:12" s="2" customFormat="1" ht="18.75" customHeight="1" x14ac:dyDescent="0.25">
      <c r="A197" s="44" t="s">
        <v>22</v>
      </c>
      <c r="B197" s="44" t="s">
        <v>49</v>
      </c>
      <c r="C197" s="47" t="s">
        <v>77</v>
      </c>
      <c r="D197" s="22" t="s">
        <v>4</v>
      </c>
      <c r="E197" s="19">
        <f>SUM(E198:E200)</f>
        <v>906.25300000000004</v>
      </c>
      <c r="F197" s="19">
        <f t="shared" ref="F197:J197" si="25">SUM(F198:F200)</f>
        <v>906.25300000000004</v>
      </c>
      <c r="G197" s="19">
        <f t="shared" si="25"/>
        <v>906.25300000000004</v>
      </c>
      <c r="H197" s="19">
        <f t="shared" si="25"/>
        <v>906.25300000000004</v>
      </c>
      <c r="I197" s="19">
        <f t="shared" si="25"/>
        <v>906.25300000000004</v>
      </c>
      <c r="J197" s="19">
        <f t="shared" si="25"/>
        <v>906.25300000000004</v>
      </c>
      <c r="K197" s="19">
        <f t="shared" si="9"/>
        <v>5437.518</v>
      </c>
      <c r="L197" s="11"/>
    </row>
    <row r="198" spans="1:12" s="2" customFormat="1" ht="37.5" x14ac:dyDescent="0.25">
      <c r="A198" s="44"/>
      <c r="B198" s="44"/>
      <c r="C198" s="47"/>
      <c r="D198" s="14" t="s">
        <v>5</v>
      </c>
      <c r="E198" s="15"/>
      <c r="F198" s="15"/>
      <c r="G198" s="15"/>
      <c r="H198" s="15"/>
      <c r="I198" s="15"/>
      <c r="J198" s="15"/>
      <c r="K198" s="19">
        <f t="shared" si="9"/>
        <v>0</v>
      </c>
      <c r="L198" s="11"/>
    </row>
    <row r="199" spans="1:12" s="2" customFormat="1" x14ac:dyDescent="0.25">
      <c r="A199" s="44"/>
      <c r="B199" s="44"/>
      <c r="C199" s="47"/>
      <c r="D199" s="14" t="s">
        <v>6</v>
      </c>
      <c r="E199" s="15">
        <v>897.19</v>
      </c>
      <c r="F199" s="15">
        <v>897.19</v>
      </c>
      <c r="G199" s="15">
        <f t="shared" ref="G199:J200" si="26">F199</f>
        <v>897.19</v>
      </c>
      <c r="H199" s="15">
        <f t="shared" si="26"/>
        <v>897.19</v>
      </c>
      <c r="I199" s="15">
        <f t="shared" si="26"/>
        <v>897.19</v>
      </c>
      <c r="J199" s="15">
        <f t="shared" si="26"/>
        <v>897.19</v>
      </c>
      <c r="K199" s="19">
        <f t="shared" si="9"/>
        <v>5383.1400000000012</v>
      </c>
      <c r="L199" s="11"/>
    </row>
    <row r="200" spans="1:12" s="2" customFormat="1" ht="56.25" x14ac:dyDescent="0.25">
      <c r="A200" s="44"/>
      <c r="B200" s="44"/>
      <c r="C200" s="47"/>
      <c r="D200" s="14" t="s">
        <v>7</v>
      </c>
      <c r="E200" s="15">
        <v>9.0630000000000006</v>
      </c>
      <c r="F200" s="15">
        <v>9.0630000000000006</v>
      </c>
      <c r="G200" s="15">
        <f t="shared" si="26"/>
        <v>9.0630000000000006</v>
      </c>
      <c r="H200" s="15">
        <f t="shared" si="26"/>
        <v>9.0630000000000006</v>
      </c>
      <c r="I200" s="15">
        <f t="shared" si="26"/>
        <v>9.0630000000000006</v>
      </c>
      <c r="J200" s="15">
        <f t="shared" si="26"/>
        <v>9.0630000000000006</v>
      </c>
      <c r="K200" s="19">
        <f t="shared" si="9"/>
        <v>54.378000000000007</v>
      </c>
      <c r="L200" s="11"/>
    </row>
    <row r="201" spans="1:12" s="2" customFormat="1" hidden="1" x14ac:dyDescent="0.25">
      <c r="A201" s="44"/>
      <c r="B201" s="44"/>
      <c r="C201" s="47"/>
      <c r="D201" s="22" t="s">
        <v>4</v>
      </c>
      <c r="E201" s="19">
        <f>SUM(E202:E204)</f>
        <v>0</v>
      </c>
      <c r="F201" s="19">
        <f t="shared" ref="F201:J201" si="27">SUM(F202:F204)</f>
        <v>0</v>
      </c>
      <c r="G201" s="19">
        <f t="shared" si="27"/>
        <v>0</v>
      </c>
      <c r="H201" s="19">
        <f t="shared" si="27"/>
        <v>0</v>
      </c>
      <c r="I201" s="19">
        <f t="shared" si="27"/>
        <v>0</v>
      </c>
      <c r="J201" s="19">
        <f t="shared" si="27"/>
        <v>0</v>
      </c>
      <c r="K201" s="19">
        <f t="shared" si="9"/>
        <v>0</v>
      </c>
      <c r="L201" s="11"/>
    </row>
    <row r="202" spans="1:12" s="2" customFormat="1" ht="37.5" hidden="1" x14ac:dyDescent="0.25">
      <c r="A202" s="44"/>
      <c r="B202" s="44"/>
      <c r="C202" s="47"/>
      <c r="D202" s="14" t="s">
        <v>5</v>
      </c>
      <c r="E202" s="15"/>
      <c r="F202" s="15"/>
      <c r="G202" s="15"/>
      <c r="H202" s="15"/>
      <c r="I202" s="15"/>
      <c r="J202" s="15"/>
      <c r="K202" s="19">
        <f t="shared" si="9"/>
        <v>0</v>
      </c>
      <c r="L202" s="11"/>
    </row>
    <row r="203" spans="1:12" s="2" customFormat="1" hidden="1" x14ac:dyDescent="0.25">
      <c r="A203" s="44"/>
      <c r="B203" s="44"/>
      <c r="C203" s="47"/>
      <c r="D203" s="14" t="s">
        <v>6</v>
      </c>
      <c r="E203" s="15"/>
      <c r="F203" s="15"/>
      <c r="G203" s="15"/>
      <c r="H203" s="15"/>
      <c r="I203" s="15"/>
      <c r="J203" s="15"/>
      <c r="K203" s="19">
        <f t="shared" ref="K203:K228" si="28">SUM(E203:J203)</f>
        <v>0</v>
      </c>
      <c r="L203" s="11"/>
    </row>
    <row r="204" spans="1:12" s="2" customFormat="1" ht="56.25" hidden="1" x14ac:dyDescent="0.25">
      <c r="A204" s="44"/>
      <c r="B204" s="44"/>
      <c r="C204" s="47"/>
      <c r="D204" s="14" t="s">
        <v>7</v>
      </c>
      <c r="E204" s="15"/>
      <c r="F204" s="15"/>
      <c r="G204" s="15"/>
      <c r="H204" s="15"/>
      <c r="I204" s="15"/>
      <c r="J204" s="15"/>
      <c r="K204" s="19">
        <f t="shared" si="28"/>
        <v>0</v>
      </c>
      <c r="L204" s="11"/>
    </row>
    <row r="205" spans="1:12" s="2" customFormat="1" x14ac:dyDescent="0.25">
      <c r="A205" s="44" t="s">
        <v>24</v>
      </c>
      <c r="B205" s="44" t="s">
        <v>49</v>
      </c>
      <c r="C205" s="47" t="s">
        <v>50</v>
      </c>
      <c r="D205" s="22" t="s">
        <v>4</v>
      </c>
      <c r="E205" s="19">
        <f>SUM(E206:E208)</f>
        <v>10729.3</v>
      </c>
      <c r="F205" s="19">
        <f t="shared" ref="F205:J205" si="29">SUM(F206:F208)</f>
        <v>10670.8</v>
      </c>
      <c r="G205" s="19">
        <f t="shared" si="29"/>
        <v>10670.8</v>
      </c>
      <c r="H205" s="19">
        <f t="shared" si="29"/>
        <v>10670.8</v>
      </c>
      <c r="I205" s="19">
        <f t="shared" si="29"/>
        <v>10670.8</v>
      </c>
      <c r="J205" s="19">
        <f t="shared" si="29"/>
        <v>10670.8</v>
      </c>
      <c r="K205" s="19">
        <f t="shared" si="28"/>
        <v>64083.3</v>
      </c>
      <c r="L205" s="11"/>
    </row>
    <row r="206" spans="1:12" s="2" customFormat="1" ht="37.5" x14ac:dyDescent="0.25">
      <c r="A206" s="44"/>
      <c r="B206" s="44"/>
      <c r="C206" s="47"/>
      <c r="D206" s="14" t="s">
        <v>5</v>
      </c>
      <c r="E206" s="15">
        <v>9878.5</v>
      </c>
      <c r="F206" s="15">
        <v>9824.5</v>
      </c>
      <c r="G206" s="15">
        <f t="shared" ref="G206:J208" si="30">F206</f>
        <v>9824.5</v>
      </c>
      <c r="H206" s="15">
        <f t="shared" si="30"/>
        <v>9824.5</v>
      </c>
      <c r="I206" s="15">
        <f t="shared" si="30"/>
        <v>9824.5</v>
      </c>
      <c r="J206" s="15">
        <f t="shared" si="30"/>
        <v>9824.5</v>
      </c>
      <c r="K206" s="19">
        <f t="shared" si="28"/>
        <v>59001</v>
      </c>
      <c r="L206" s="11"/>
    </row>
    <row r="207" spans="1:12" s="2" customFormat="1" x14ac:dyDescent="0.25">
      <c r="A207" s="44"/>
      <c r="B207" s="44"/>
      <c r="C207" s="47"/>
      <c r="D207" s="14" t="s">
        <v>6</v>
      </c>
      <c r="E207" s="15">
        <v>743.5</v>
      </c>
      <c r="F207" s="15">
        <v>739.5</v>
      </c>
      <c r="G207" s="15">
        <f t="shared" si="30"/>
        <v>739.5</v>
      </c>
      <c r="H207" s="15">
        <f t="shared" si="30"/>
        <v>739.5</v>
      </c>
      <c r="I207" s="15">
        <f t="shared" si="30"/>
        <v>739.5</v>
      </c>
      <c r="J207" s="15">
        <f t="shared" si="30"/>
        <v>739.5</v>
      </c>
      <c r="K207" s="19">
        <f t="shared" si="28"/>
        <v>4441</v>
      </c>
      <c r="L207" s="11"/>
    </row>
    <row r="208" spans="1:12" s="2" customFormat="1" ht="56.25" x14ac:dyDescent="0.25">
      <c r="A208" s="44"/>
      <c r="B208" s="44"/>
      <c r="C208" s="47"/>
      <c r="D208" s="14" t="s">
        <v>7</v>
      </c>
      <c r="E208" s="15">
        <v>107.3</v>
      </c>
      <c r="F208" s="15">
        <v>106.8</v>
      </c>
      <c r="G208" s="15">
        <f t="shared" si="30"/>
        <v>106.8</v>
      </c>
      <c r="H208" s="15">
        <f t="shared" si="30"/>
        <v>106.8</v>
      </c>
      <c r="I208" s="15">
        <f t="shared" si="30"/>
        <v>106.8</v>
      </c>
      <c r="J208" s="15">
        <f t="shared" si="30"/>
        <v>106.8</v>
      </c>
      <c r="K208" s="19">
        <f t="shared" si="28"/>
        <v>641.29999999999995</v>
      </c>
      <c r="L208" s="11"/>
    </row>
    <row r="209" spans="1:12" s="21" customFormat="1" x14ac:dyDescent="0.25">
      <c r="A209" s="51" t="s">
        <v>81</v>
      </c>
      <c r="B209" s="44" t="s">
        <v>49</v>
      </c>
      <c r="C209" s="48" t="s">
        <v>86</v>
      </c>
      <c r="D209" s="22" t="s">
        <v>4</v>
      </c>
      <c r="E209" s="19">
        <f>SUM(E210:E212)</f>
        <v>0</v>
      </c>
      <c r="F209" s="19">
        <f t="shared" ref="F209:J209" si="31">SUM(F210:F212)</f>
        <v>0</v>
      </c>
      <c r="G209" s="19">
        <f t="shared" si="31"/>
        <v>0</v>
      </c>
      <c r="H209" s="19">
        <f t="shared" si="31"/>
        <v>0</v>
      </c>
      <c r="I209" s="19">
        <f t="shared" si="31"/>
        <v>0</v>
      </c>
      <c r="J209" s="19">
        <f t="shared" si="31"/>
        <v>0</v>
      </c>
      <c r="K209" s="19">
        <f t="shared" si="28"/>
        <v>0</v>
      </c>
      <c r="L209" s="20"/>
    </row>
    <row r="210" spans="1:12" s="2" customFormat="1" ht="37.5" x14ac:dyDescent="0.25">
      <c r="A210" s="52"/>
      <c r="B210" s="44"/>
      <c r="C210" s="49"/>
      <c r="D210" s="14" t="s">
        <v>5</v>
      </c>
      <c r="E210" s="15"/>
      <c r="F210" s="15"/>
      <c r="G210" s="15"/>
      <c r="H210" s="15"/>
      <c r="I210" s="15"/>
      <c r="J210" s="15"/>
      <c r="K210" s="19">
        <f t="shared" si="28"/>
        <v>0</v>
      </c>
      <c r="L210" s="11"/>
    </row>
    <row r="211" spans="1:12" s="2" customFormat="1" x14ac:dyDescent="0.25">
      <c r="A211" s="52"/>
      <c r="B211" s="44"/>
      <c r="C211" s="49"/>
      <c r="D211" s="14" t="s">
        <v>6</v>
      </c>
      <c r="E211" s="15"/>
      <c r="F211" s="15"/>
      <c r="G211" s="15"/>
      <c r="H211" s="15"/>
      <c r="I211" s="15"/>
      <c r="J211" s="15"/>
      <c r="K211" s="19">
        <f t="shared" si="28"/>
        <v>0</v>
      </c>
      <c r="L211" s="11"/>
    </row>
    <row r="212" spans="1:12" s="2" customFormat="1" ht="56.25" x14ac:dyDescent="0.25">
      <c r="A212" s="53"/>
      <c r="B212" s="44"/>
      <c r="C212" s="50"/>
      <c r="D212" s="14" t="s">
        <v>7</v>
      </c>
      <c r="E212" s="15"/>
      <c r="F212" s="15"/>
      <c r="G212" s="15"/>
      <c r="H212" s="15"/>
      <c r="I212" s="15"/>
      <c r="J212" s="15"/>
      <c r="K212" s="19">
        <f t="shared" si="28"/>
        <v>0</v>
      </c>
      <c r="L212" s="11"/>
    </row>
    <row r="213" spans="1:12" s="21" customFormat="1" x14ac:dyDescent="0.25">
      <c r="A213" s="51" t="s">
        <v>42</v>
      </c>
      <c r="B213" s="44" t="s">
        <v>49</v>
      </c>
      <c r="C213" s="47" t="s">
        <v>85</v>
      </c>
      <c r="D213" s="22" t="s">
        <v>4</v>
      </c>
      <c r="E213" s="19">
        <f>SUM(E214:E216)</f>
        <v>12733.6</v>
      </c>
      <c r="F213" s="19">
        <f t="shared" ref="F213:J213" si="32">SUM(F214:F216)</f>
        <v>12733.6</v>
      </c>
      <c r="G213" s="19">
        <f t="shared" si="32"/>
        <v>12733.6</v>
      </c>
      <c r="H213" s="19">
        <f t="shared" si="32"/>
        <v>12733.6</v>
      </c>
      <c r="I213" s="19">
        <f t="shared" si="32"/>
        <v>12733.6</v>
      </c>
      <c r="J213" s="19">
        <f t="shared" si="32"/>
        <v>12733.6</v>
      </c>
      <c r="K213" s="19">
        <f t="shared" si="28"/>
        <v>76401.600000000006</v>
      </c>
      <c r="L213" s="20"/>
    </row>
    <row r="214" spans="1:12" s="2" customFormat="1" ht="37.5" x14ac:dyDescent="0.25">
      <c r="A214" s="52"/>
      <c r="B214" s="44"/>
      <c r="C214" s="47"/>
      <c r="D214" s="14" t="s">
        <v>5</v>
      </c>
      <c r="E214" s="15">
        <v>12733.6</v>
      </c>
      <c r="F214" s="15">
        <v>12733.6</v>
      </c>
      <c r="G214" s="15">
        <f>F214</f>
        <v>12733.6</v>
      </c>
      <c r="H214" s="15">
        <f>G214</f>
        <v>12733.6</v>
      </c>
      <c r="I214" s="15">
        <f>H214</f>
        <v>12733.6</v>
      </c>
      <c r="J214" s="15">
        <f>I214</f>
        <v>12733.6</v>
      </c>
      <c r="K214" s="19">
        <f t="shared" si="28"/>
        <v>76401.600000000006</v>
      </c>
      <c r="L214" s="11"/>
    </row>
    <row r="215" spans="1:12" s="2" customFormat="1" x14ac:dyDescent="0.25">
      <c r="A215" s="52"/>
      <c r="B215" s="44"/>
      <c r="C215" s="47"/>
      <c r="D215" s="14" t="s">
        <v>6</v>
      </c>
      <c r="E215" s="15"/>
      <c r="F215" s="15"/>
      <c r="G215" s="15"/>
      <c r="H215" s="15"/>
      <c r="I215" s="15"/>
      <c r="J215" s="15"/>
      <c r="K215" s="19">
        <f t="shared" si="28"/>
        <v>0</v>
      </c>
      <c r="L215" s="11"/>
    </row>
    <row r="216" spans="1:12" s="2" customFormat="1" ht="70.5" customHeight="1" x14ac:dyDescent="0.25">
      <c r="A216" s="53"/>
      <c r="B216" s="44"/>
      <c r="C216" s="47"/>
      <c r="D216" s="14" t="s">
        <v>7</v>
      </c>
      <c r="E216" s="15"/>
      <c r="F216" s="15"/>
      <c r="G216" s="15"/>
      <c r="H216" s="15"/>
      <c r="I216" s="15"/>
      <c r="J216" s="15"/>
      <c r="K216" s="19">
        <f t="shared" si="28"/>
        <v>0</v>
      </c>
      <c r="L216" s="11"/>
    </row>
    <row r="217" spans="1:12" s="2" customFormat="1" x14ac:dyDescent="0.25">
      <c r="A217" s="44" t="s">
        <v>43</v>
      </c>
      <c r="B217" s="44" t="s">
        <v>49</v>
      </c>
      <c r="C217" s="47" t="s">
        <v>51</v>
      </c>
      <c r="D217" s="22" t="s">
        <v>4</v>
      </c>
      <c r="E217" s="19">
        <f>SUM(E218:E220)</f>
        <v>688.7</v>
      </c>
      <c r="F217" s="19">
        <f t="shared" ref="F217:J217" si="33">SUM(F218:F220)</f>
        <v>688.7</v>
      </c>
      <c r="G217" s="19">
        <f t="shared" si="33"/>
        <v>688.7</v>
      </c>
      <c r="H217" s="19">
        <f t="shared" si="33"/>
        <v>688.7</v>
      </c>
      <c r="I217" s="19">
        <f t="shared" si="33"/>
        <v>688.7</v>
      </c>
      <c r="J217" s="19">
        <f t="shared" si="33"/>
        <v>688.7</v>
      </c>
      <c r="K217" s="19">
        <f t="shared" si="28"/>
        <v>4132.2</v>
      </c>
      <c r="L217" s="11"/>
    </row>
    <row r="218" spans="1:12" s="2" customFormat="1" ht="37.5" x14ac:dyDescent="0.25">
      <c r="A218" s="44"/>
      <c r="B218" s="44"/>
      <c r="C218" s="47"/>
      <c r="D218" s="14" t="s">
        <v>5</v>
      </c>
      <c r="E218" s="15"/>
      <c r="F218" s="15"/>
      <c r="G218" s="15"/>
      <c r="H218" s="15"/>
      <c r="I218" s="15"/>
      <c r="J218" s="15"/>
      <c r="K218" s="19">
        <f t="shared" si="28"/>
        <v>0</v>
      </c>
      <c r="L218" s="11"/>
    </row>
    <row r="219" spans="1:12" s="2" customFormat="1" x14ac:dyDescent="0.25">
      <c r="A219" s="44"/>
      <c r="B219" s="44"/>
      <c r="C219" s="47"/>
      <c r="D219" s="14" t="s">
        <v>6</v>
      </c>
      <c r="E219" s="15"/>
      <c r="F219" s="15"/>
      <c r="G219" s="15"/>
      <c r="H219" s="15"/>
      <c r="I219" s="15"/>
      <c r="J219" s="15"/>
      <c r="K219" s="19">
        <f t="shared" si="28"/>
        <v>0</v>
      </c>
      <c r="L219" s="11"/>
    </row>
    <row r="220" spans="1:12" s="2" customFormat="1" ht="56.25" x14ac:dyDescent="0.25">
      <c r="A220" s="44"/>
      <c r="B220" s="44"/>
      <c r="C220" s="47"/>
      <c r="D220" s="14" t="s">
        <v>7</v>
      </c>
      <c r="E220" s="15">
        <v>688.7</v>
      </c>
      <c r="F220" s="15">
        <v>688.7</v>
      </c>
      <c r="G220" s="15">
        <f>F220</f>
        <v>688.7</v>
      </c>
      <c r="H220" s="15">
        <f>G220</f>
        <v>688.7</v>
      </c>
      <c r="I220" s="15">
        <f>H220</f>
        <v>688.7</v>
      </c>
      <c r="J220" s="15">
        <f>I220</f>
        <v>688.7</v>
      </c>
      <c r="K220" s="19">
        <f t="shared" si="28"/>
        <v>4132.2</v>
      </c>
      <c r="L220" s="11"/>
    </row>
    <row r="221" spans="1:12" s="21" customFormat="1" x14ac:dyDescent="0.25">
      <c r="A221" s="51" t="s">
        <v>82</v>
      </c>
      <c r="B221" s="44" t="s">
        <v>49</v>
      </c>
      <c r="C221" s="47" t="s">
        <v>87</v>
      </c>
      <c r="D221" s="22" t="s">
        <v>4</v>
      </c>
      <c r="E221" s="19">
        <f>SUM(E222:E224)</f>
        <v>1878.6</v>
      </c>
      <c r="F221" s="19">
        <f t="shared" ref="F221:J221" si="34">SUM(F222:F224)</f>
        <v>2385.5</v>
      </c>
      <c r="G221" s="19">
        <f t="shared" si="34"/>
        <v>2385.5</v>
      </c>
      <c r="H221" s="19">
        <f t="shared" si="34"/>
        <v>2385.5</v>
      </c>
      <c r="I221" s="19">
        <f t="shared" si="34"/>
        <v>2385.5</v>
      </c>
      <c r="J221" s="19">
        <f t="shared" si="34"/>
        <v>2385.5</v>
      </c>
      <c r="K221" s="19">
        <f t="shared" si="28"/>
        <v>13806.1</v>
      </c>
      <c r="L221" s="20"/>
    </row>
    <row r="222" spans="1:12" s="2" customFormat="1" ht="37.5" x14ac:dyDescent="0.25">
      <c r="A222" s="52"/>
      <c r="B222" s="44"/>
      <c r="C222" s="47"/>
      <c r="D222" s="14" t="s">
        <v>5</v>
      </c>
      <c r="E222" s="15">
        <v>1841.2</v>
      </c>
      <c r="F222" s="15">
        <v>2063.1999999999998</v>
      </c>
      <c r="G222" s="15">
        <f>F222</f>
        <v>2063.1999999999998</v>
      </c>
      <c r="H222" s="15">
        <f>G222</f>
        <v>2063.1999999999998</v>
      </c>
      <c r="I222" s="15">
        <f>H222</f>
        <v>2063.1999999999998</v>
      </c>
      <c r="J222" s="15">
        <f>I222</f>
        <v>2063.1999999999998</v>
      </c>
      <c r="K222" s="19">
        <f t="shared" si="28"/>
        <v>12157.2</v>
      </c>
      <c r="L222" s="11"/>
    </row>
    <row r="223" spans="1:12" s="2" customFormat="1" x14ac:dyDescent="0.25">
      <c r="A223" s="52"/>
      <c r="B223" s="44"/>
      <c r="C223" s="47"/>
      <c r="D223" s="14" t="s">
        <v>6</v>
      </c>
      <c r="E223" s="15">
        <v>18.600000000000001</v>
      </c>
      <c r="F223" s="15">
        <v>155.30000000000001</v>
      </c>
      <c r="G223" s="15">
        <f t="shared" ref="G223:J223" si="35">F223</f>
        <v>155.30000000000001</v>
      </c>
      <c r="H223" s="15">
        <f t="shared" si="35"/>
        <v>155.30000000000001</v>
      </c>
      <c r="I223" s="15">
        <f t="shared" si="35"/>
        <v>155.30000000000001</v>
      </c>
      <c r="J223" s="15">
        <f t="shared" si="35"/>
        <v>155.30000000000001</v>
      </c>
      <c r="K223" s="19">
        <f t="shared" si="28"/>
        <v>795.10000000000014</v>
      </c>
      <c r="L223" s="11"/>
    </row>
    <row r="224" spans="1:12" s="2" customFormat="1" ht="72" customHeight="1" x14ac:dyDescent="0.25">
      <c r="A224" s="53"/>
      <c r="B224" s="44"/>
      <c r="C224" s="47"/>
      <c r="D224" s="14" t="s">
        <v>7</v>
      </c>
      <c r="E224" s="15">
        <v>18.8</v>
      </c>
      <c r="F224" s="15">
        <v>167</v>
      </c>
      <c r="G224" s="15">
        <f t="shared" ref="G224:J224" si="36">F224</f>
        <v>167</v>
      </c>
      <c r="H224" s="15">
        <f t="shared" si="36"/>
        <v>167</v>
      </c>
      <c r="I224" s="15">
        <f t="shared" si="36"/>
        <v>167</v>
      </c>
      <c r="J224" s="15">
        <f t="shared" si="36"/>
        <v>167</v>
      </c>
      <c r="K224" s="19">
        <f t="shared" si="28"/>
        <v>853.8</v>
      </c>
      <c r="L224" s="11"/>
    </row>
    <row r="225" spans="1:11" x14ac:dyDescent="0.25">
      <c r="A225" s="44" t="s">
        <v>44</v>
      </c>
      <c r="B225" s="44" t="s">
        <v>49</v>
      </c>
      <c r="C225" s="57" t="s">
        <v>57</v>
      </c>
      <c r="D225" s="22" t="s">
        <v>4</v>
      </c>
      <c r="E225" s="19">
        <f>SUM(E226:E228)</f>
        <v>0</v>
      </c>
      <c r="F225" s="19">
        <f t="shared" ref="F225:J225" si="37">SUM(F226:F228)</f>
        <v>0</v>
      </c>
      <c r="G225" s="19">
        <f t="shared" si="37"/>
        <v>0</v>
      </c>
      <c r="H225" s="19">
        <f t="shared" si="37"/>
        <v>0</v>
      </c>
      <c r="I225" s="19">
        <f t="shared" si="37"/>
        <v>0</v>
      </c>
      <c r="J225" s="19">
        <f t="shared" si="37"/>
        <v>0</v>
      </c>
      <c r="K225" s="19">
        <f t="shared" si="28"/>
        <v>0</v>
      </c>
    </row>
    <row r="226" spans="1:11" ht="51" customHeight="1" x14ac:dyDescent="0.25">
      <c r="A226" s="44"/>
      <c r="B226" s="44"/>
      <c r="C226" s="57"/>
      <c r="D226" s="14" t="s">
        <v>5</v>
      </c>
      <c r="E226" s="15"/>
      <c r="F226" s="15"/>
      <c r="G226" s="15"/>
      <c r="H226" s="15"/>
      <c r="I226" s="15"/>
      <c r="J226" s="15"/>
      <c r="K226" s="19">
        <f t="shared" si="28"/>
        <v>0</v>
      </c>
    </row>
    <row r="227" spans="1:11" x14ac:dyDescent="0.25">
      <c r="A227" s="44"/>
      <c r="B227" s="44"/>
      <c r="C227" s="57"/>
      <c r="D227" s="14" t="s">
        <v>6</v>
      </c>
      <c r="E227" s="15"/>
      <c r="F227" s="15"/>
      <c r="G227" s="15"/>
      <c r="H227" s="15"/>
      <c r="I227" s="15"/>
      <c r="J227" s="15"/>
      <c r="K227" s="19">
        <f t="shared" si="28"/>
        <v>0</v>
      </c>
    </row>
    <row r="228" spans="1:11" ht="56.25" x14ac:dyDescent="0.25">
      <c r="A228" s="44"/>
      <c r="B228" s="44"/>
      <c r="C228" s="57"/>
      <c r="D228" s="14" t="s">
        <v>7</v>
      </c>
      <c r="E228" s="15"/>
      <c r="F228" s="15"/>
      <c r="G228" s="15"/>
      <c r="H228" s="15"/>
      <c r="I228" s="15"/>
      <c r="J228" s="15"/>
      <c r="K228" s="19">
        <f t="shared" si="28"/>
        <v>0</v>
      </c>
    </row>
    <row r="229" spans="1:11" ht="17.25" hidden="1" customHeight="1" x14ac:dyDescent="0.3">
      <c r="A229" s="51" t="s">
        <v>63</v>
      </c>
      <c r="B229" s="44" t="s">
        <v>49</v>
      </c>
      <c r="C229" s="48" t="s">
        <v>62</v>
      </c>
      <c r="D229" s="22" t="s">
        <v>4</v>
      </c>
      <c r="E229" s="19">
        <f>SUM(E230:E232)</f>
        <v>0</v>
      </c>
      <c r="F229" s="19">
        <f t="shared" ref="F229:I229" si="38">SUM(F230:F232)</f>
        <v>0</v>
      </c>
      <c r="G229" s="19">
        <f t="shared" si="38"/>
        <v>0</v>
      </c>
      <c r="H229" s="19">
        <f t="shared" si="38"/>
        <v>0</v>
      </c>
      <c r="I229" s="19">
        <f t="shared" si="38"/>
        <v>0</v>
      </c>
      <c r="J229" s="17"/>
      <c r="K229" s="17"/>
    </row>
    <row r="230" spans="1:11" ht="42" hidden="1" customHeight="1" x14ac:dyDescent="0.3">
      <c r="A230" s="52"/>
      <c r="B230" s="44"/>
      <c r="C230" s="49"/>
      <c r="D230" s="33" t="s">
        <v>5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7"/>
      <c r="K230" s="17"/>
    </row>
    <row r="231" spans="1:11" ht="17.25" hidden="1" customHeight="1" x14ac:dyDescent="0.25">
      <c r="A231" s="52"/>
      <c r="B231" s="44"/>
      <c r="C231" s="49"/>
      <c r="D231" s="33" t="s">
        <v>6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/>
      <c r="K231" s="15"/>
    </row>
    <row r="232" spans="1:11" ht="55.5" hidden="1" customHeight="1" x14ac:dyDescent="0.3">
      <c r="A232" s="53"/>
      <c r="B232" s="44"/>
      <c r="C232" s="50"/>
      <c r="D232" s="33" t="s">
        <v>7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7"/>
      <c r="K232" s="17"/>
    </row>
    <row r="233" spans="1:11" ht="14.25" customHeight="1" x14ac:dyDescent="0.3">
      <c r="A233" s="25"/>
      <c r="B233" s="25"/>
      <c r="C233" s="26"/>
      <c r="D233" s="26"/>
      <c r="E233" s="27"/>
      <c r="F233" s="27"/>
      <c r="G233" s="27"/>
      <c r="H233" s="27"/>
    </row>
    <row r="234" spans="1:11" ht="14.25" customHeight="1" x14ac:dyDescent="0.3">
      <c r="A234" s="25"/>
      <c r="B234" s="25"/>
      <c r="C234" s="26"/>
      <c r="D234" s="26"/>
      <c r="E234" s="27"/>
      <c r="F234" s="27"/>
      <c r="G234" s="27"/>
      <c r="H234" s="27"/>
    </row>
    <row r="235" spans="1:11" ht="14.25" customHeight="1" x14ac:dyDescent="0.3">
      <c r="A235" s="25"/>
      <c r="B235" s="25"/>
      <c r="C235" s="26"/>
      <c r="D235" s="26"/>
      <c r="E235" s="27"/>
      <c r="F235" s="27"/>
      <c r="G235" s="27"/>
      <c r="H235" s="27"/>
    </row>
    <row r="236" spans="1:11" ht="14.25" customHeight="1" x14ac:dyDescent="0.3">
      <c r="A236" s="25"/>
      <c r="B236" s="25"/>
      <c r="C236" s="26"/>
      <c r="D236" s="26"/>
      <c r="E236" s="27"/>
      <c r="F236" s="27"/>
      <c r="G236" s="27"/>
      <c r="H236" s="27"/>
    </row>
    <row r="237" spans="1:11" ht="14.25" customHeight="1" x14ac:dyDescent="0.3">
      <c r="A237" s="25"/>
      <c r="B237" s="25"/>
      <c r="C237" s="26"/>
      <c r="D237" s="26"/>
      <c r="E237" s="27"/>
      <c r="F237" s="27"/>
      <c r="G237" s="27"/>
      <c r="H237" s="27"/>
    </row>
    <row r="238" spans="1:11" ht="14.25" customHeight="1" x14ac:dyDescent="0.3">
      <c r="A238" s="25"/>
      <c r="B238" s="25"/>
      <c r="C238" s="26"/>
      <c r="D238" s="26"/>
      <c r="E238" s="27"/>
      <c r="F238" s="27"/>
      <c r="G238" s="27"/>
      <c r="H238" s="27"/>
    </row>
    <row r="239" spans="1:11" ht="14.25" customHeight="1" x14ac:dyDescent="0.3">
      <c r="A239" s="25"/>
      <c r="B239" s="25"/>
      <c r="C239" s="26"/>
      <c r="D239" s="26"/>
      <c r="E239" s="27"/>
      <c r="F239" s="27"/>
      <c r="G239" s="27"/>
      <c r="H239" s="27"/>
    </row>
    <row r="240" spans="1:11" ht="14.25" customHeight="1" x14ac:dyDescent="0.3">
      <c r="A240" s="25"/>
      <c r="B240" s="25"/>
      <c r="C240" s="26"/>
      <c r="D240" s="26"/>
      <c r="E240" s="27"/>
      <c r="F240" s="27"/>
      <c r="G240" s="27"/>
      <c r="H240" s="27"/>
    </row>
    <row r="241" spans="1:8" ht="14.25" customHeight="1" x14ac:dyDescent="0.3">
      <c r="A241" s="25"/>
      <c r="B241" s="25"/>
      <c r="C241" s="26"/>
      <c r="D241" s="26"/>
      <c r="E241" s="27"/>
      <c r="F241" s="27"/>
      <c r="G241" s="27"/>
      <c r="H241" s="27"/>
    </row>
    <row r="242" spans="1:8" ht="14.25" customHeight="1" x14ac:dyDescent="0.3">
      <c r="A242" s="25"/>
      <c r="B242" s="25"/>
      <c r="C242" s="26"/>
      <c r="D242" s="26"/>
      <c r="E242" s="27"/>
      <c r="F242" s="27"/>
      <c r="G242" s="27"/>
      <c r="H242" s="27"/>
    </row>
    <row r="243" spans="1:8" ht="14.25" customHeight="1" x14ac:dyDescent="0.3">
      <c r="A243" s="25"/>
      <c r="B243" s="25"/>
      <c r="C243" s="26"/>
      <c r="D243" s="26"/>
      <c r="E243" s="27"/>
      <c r="F243" s="27"/>
      <c r="G243" s="27"/>
      <c r="H243" s="27"/>
    </row>
    <row r="244" spans="1:8" ht="14.25" customHeight="1" x14ac:dyDescent="0.3">
      <c r="A244" s="25"/>
      <c r="B244" s="25"/>
      <c r="C244" s="26"/>
      <c r="D244" s="26"/>
      <c r="E244" s="27"/>
      <c r="F244" s="27"/>
      <c r="G244" s="27"/>
      <c r="H244" s="27"/>
    </row>
    <row r="245" spans="1:8" ht="16.5" customHeight="1" x14ac:dyDescent="0.3">
      <c r="C245" s="26"/>
    </row>
    <row r="246" spans="1:8" ht="27" customHeight="1" x14ac:dyDescent="0.3">
      <c r="C246" s="26"/>
    </row>
    <row r="247" spans="1:8" hidden="1" x14ac:dyDescent="0.3"/>
    <row r="248" spans="1:8" hidden="1" x14ac:dyDescent="0.3"/>
    <row r="249" spans="1:8" ht="42" customHeight="1" x14ac:dyDescent="0.3"/>
    <row r="250" spans="1:8" hidden="1" x14ac:dyDescent="0.3"/>
    <row r="251" spans="1:8" hidden="1" x14ac:dyDescent="0.3"/>
    <row r="252" spans="1:8" hidden="1" x14ac:dyDescent="0.3"/>
    <row r="253" spans="1:8" ht="42" customHeight="1" x14ac:dyDescent="0.3"/>
    <row r="255" spans="1:8" ht="21" customHeight="1" x14ac:dyDescent="0.3">
      <c r="A255" s="3"/>
      <c r="B255" s="3"/>
      <c r="C255" s="7"/>
    </row>
    <row r="256" spans="1:8" x14ac:dyDescent="0.3">
      <c r="A256" s="3"/>
      <c r="B256" s="3"/>
    </row>
  </sheetData>
  <mergeCells count="107">
    <mergeCell ref="A201:A204"/>
    <mergeCell ref="B201:B204"/>
    <mergeCell ref="C201:C204"/>
    <mergeCell ref="A193:A196"/>
    <mergeCell ref="B193:B196"/>
    <mergeCell ref="C193:C196"/>
    <mergeCell ref="A197:A200"/>
    <mergeCell ref="B197:B200"/>
    <mergeCell ref="C197:C200"/>
    <mergeCell ref="A225:A228"/>
    <mergeCell ref="B225:B228"/>
    <mergeCell ref="C225:C228"/>
    <mergeCell ref="A205:A208"/>
    <mergeCell ref="B205:B208"/>
    <mergeCell ref="C205:C208"/>
    <mergeCell ref="A209:A212"/>
    <mergeCell ref="B209:B212"/>
    <mergeCell ref="C209:C212"/>
    <mergeCell ref="A221:A224"/>
    <mergeCell ref="B221:B224"/>
    <mergeCell ref="C221:C224"/>
    <mergeCell ref="A217:A220"/>
    <mergeCell ref="B217:B220"/>
    <mergeCell ref="C217:C220"/>
    <mergeCell ref="A213:A216"/>
    <mergeCell ref="B213:B216"/>
    <mergeCell ref="C213:C216"/>
    <mergeCell ref="A185:A188"/>
    <mergeCell ref="B185:B188"/>
    <mergeCell ref="C185:C188"/>
    <mergeCell ref="A189:A192"/>
    <mergeCell ref="B189:B192"/>
    <mergeCell ref="C189:C192"/>
    <mergeCell ref="A173:A176"/>
    <mergeCell ref="B173:B176"/>
    <mergeCell ref="C173:C176"/>
    <mergeCell ref="A177:A180"/>
    <mergeCell ref="B177:B180"/>
    <mergeCell ref="C177:C180"/>
    <mergeCell ref="A181:A184"/>
    <mergeCell ref="B181:B184"/>
    <mergeCell ref="C181:C184"/>
    <mergeCell ref="A152:A158"/>
    <mergeCell ref="C152:C158"/>
    <mergeCell ref="A159:A165"/>
    <mergeCell ref="C159:C165"/>
    <mergeCell ref="A166:A172"/>
    <mergeCell ref="C166:C172"/>
    <mergeCell ref="A131:A137"/>
    <mergeCell ref="C131:C137"/>
    <mergeCell ref="A138:A144"/>
    <mergeCell ref="B138:B141"/>
    <mergeCell ref="C138:C144"/>
    <mergeCell ref="A145:A151"/>
    <mergeCell ref="C145:C151"/>
    <mergeCell ref="C117:C123"/>
    <mergeCell ref="A124:A130"/>
    <mergeCell ref="C124:C130"/>
    <mergeCell ref="A89:A95"/>
    <mergeCell ref="C89:C95"/>
    <mergeCell ref="A96:A102"/>
    <mergeCell ref="C96:C102"/>
    <mergeCell ref="A103:A109"/>
    <mergeCell ref="C103:C109"/>
    <mergeCell ref="A26:A32"/>
    <mergeCell ref="C26:C32"/>
    <mergeCell ref="A33:A39"/>
    <mergeCell ref="C33:C39"/>
    <mergeCell ref="A40:A46"/>
    <mergeCell ref="C40:C46"/>
    <mergeCell ref="A229:A232"/>
    <mergeCell ref="B229:B232"/>
    <mergeCell ref="C229:C232"/>
    <mergeCell ref="A47:A53"/>
    <mergeCell ref="C47:C53"/>
    <mergeCell ref="A68:A74"/>
    <mergeCell ref="C68:C74"/>
    <mergeCell ref="A75:A81"/>
    <mergeCell ref="C75:C81"/>
    <mergeCell ref="A82:A88"/>
    <mergeCell ref="C82:C88"/>
    <mergeCell ref="A54:A60"/>
    <mergeCell ref="C54:C60"/>
    <mergeCell ref="A61:A67"/>
    <mergeCell ref="C61:C67"/>
    <mergeCell ref="A110:A116"/>
    <mergeCell ref="C110:C116"/>
    <mergeCell ref="A117:A123"/>
    <mergeCell ref="J2:K2"/>
    <mergeCell ref="A6:J6"/>
    <mergeCell ref="C7:I7"/>
    <mergeCell ref="A9:A11"/>
    <mergeCell ref="B9:B11"/>
    <mergeCell ref="C9:C11"/>
    <mergeCell ref="D9:D11"/>
    <mergeCell ref="E9:K9"/>
    <mergeCell ref="E10:E11"/>
    <mergeCell ref="K10:K11"/>
    <mergeCell ref="A12:A18"/>
    <mergeCell ref="C12:C18"/>
    <mergeCell ref="A19:A25"/>
    <mergeCell ref="C19:C25"/>
    <mergeCell ref="F10:F11"/>
    <mergeCell ref="G10:G11"/>
    <mergeCell ref="H10:H11"/>
    <mergeCell ref="I10:I11"/>
    <mergeCell ref="J10:J11"/>
  </mergeCells>
  <pageMargins left="0.70866141732283472" right="0.70866141732283472" top="0.74803149606299213" bottom="0.74803149606299213" header="0.31496062992125984" footer="0.31496062992125984"/>
  <pageSetup paperSize="9" scale="50" fitToHeight="4" orientation="landscape" r:id="rId1"/>
  <rowBreaks count="2" manualBreakCount="2">
    <brk id="188" max="10" man="1"/>
    <brk id="2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2024-08-26T08:53:34Z</dcterms:modified>
</cp:coreProperties>
</file>